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 tabRatio="846" activeTab="6"/>
  </bookViews>
  <sheets>
    <sheet name="Velkommen" sheetId="17" r:id="rId1"/>
    <sheet name="Liste over tabeller" sheetId="8" r:id="rId2"/>
    <sheet name="Tabel 1 Antal dyr" sheetId="1" r:id="rId3"/>
    <sheet name="Tabel 2 Staldtypefordeling" sheetId="9" r:id="rId4"/>
    <sheet name="Tabel 3 CH4 fra fordøjelse" sheetId="10" r:id="rId5"/>
    <sheet name="Tabel 4 CH4 fra gødning" sheetId="2" r:id="rId6"/>
    <sheet name="Tabel 5 N2O fra gødning" sheetId="3" r:id="rId7"/>
    <sheet name="Tabel 6 Gødningsmængder" sheetId="14" r:id="rId8"/>
    <sheet name="Tabel 7 Miljøteknologi" sheetId="15" r:id="rId9"/>
    <sheet name="Tabel 8 Reduktionsfaktorer" sheetId="4" r:id="rId10"/>
    <sheet name="Tabel 9 Gylle afsat til biogas" sheetId="6" r:id="rId11"/>
    <sheet name="Tabel 10 N-udskillelse" sheetId="16" r:id="rId12"/>
    <sheet name="Tabel 11 Baggrundstal kvæg" sheetId="7" r:id="rId13"/>
    <sheet name="Tabel 12 Gødskning" sheetId="18" r:id="rId14"/>
    <sheet name="Tabel 13 Vægtet opholdstid" sheetId="19" r:id="rId15"/>
    <sheet name="Reference liste" sheetId="20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7" i="7" l="1"/>
  <c r="AN28" i="7"/>
  <c r="AL28" i="7" l="1"/>
  <c r="AO27" i="7"/>
  <c r="BA27" i="7"/>
  <c r="AN27" i="7"/>
  <c r="AY27" i="7"/>
  <c r="AM27" i="7"/>
  <c r="AI27" i="7"/>
  <c r="AW27" i="7"/>
  <c r="AK27" i="7"/>
  <c r="AI28" i="7"/>
  <c r="AV27" i="7"/>
  <c r="AU28" i="7"/>
  <c r="AU27" i="7"/>
  <c r="AT28" i="7"/>
  <c r="AS27" i="7"/>
  <c r="AM28" i="7"/>
  <c r="AQ27" i="7"/>
  <c r="BA28" i="7"/>
  <c r="AS28" i="7"/>
  <c r="AK28" i="7"/>
  <c r="AZ28" i="7"/>
  <c r="AR28" i="7"/>
  <c r="AJ28" i="7"/>
  <c r="AT27" i="7"/>
  <c r="AL27" i="7"/>
  <c r="AY28" i="7"/>
  <c r="AQ28" i="7"/>
  <c r="AX28" i="7"/>
  <c r="AP28" i="7"/>
  <c r="AZ27" i="7"/>
  <c r="AR27" i="7"/>
  <c r="AJ27" i="7"/>
  <c r="AW28" i="7"/>
  <c r="AO28" i="7"/>
  <c r="AV28" i="7"/>
  <c r="AX27" i="7"/>
  <c r="C27" i="3" l="1"/>
  <c r="AO27" i="3" l="1"/>
  <c r="AW27" i="3"/>
  <c r="AA27" i="3"/>
  <c r="S27" i="3"/>
  <c r="K27" i="3"/>
  <c r="AU27" i="3"/>
  <c r="AM27" i="3"/>
  <c r="AG27" i="3"/>
  <c r="Y27" i="3"/>
  <c r="Q27" i="3"/>
  <c r="I27" i="3"/>
  <c r="AT27" i="3"/>
  <c r="AL27" i="3"/>
  <c r="AE27" i="3"/>
  <c r="AJ27" i="3"/>
  <c r="AF27" i="3"/>
  <c r="X27" i="3"/>
  <c r="P27" i="3"/>
  <c r="BA27" i="3"/>
  <c r="AS27" i="3"/>
  <c r="AK27" i="3"/>
  <c r="AZ27" i="3"/>
  <c r="AR27" i="3"/>
  <c r="AY27" i="3"/>
  <c r="AQ27" i="3"/>
  <c r="AI27" i="3"/>
  <c r="AB27" i="3"/>
  <c r="T27" i="3"/>
  <c r="L27" i="3"/>
  <c r="D27" i="3"/>
  <c r="AH27" i="3"/>
  <c r="Z27" i="3"/>
  <c r="R27" i="3"/>
  <c r="J27" i="3"/>
  <c r="H27" i="3"/>
  <c r="W27" i="3"/>
  <c r="O27" i="3"/>
  <c r="G27" i="3"/>
  <c r="AD27" i="3"/>
  <c r="V27" i="3"/>
  <c r="N27" i="3"/>
  <c r="F27" i="3"/>
  <c r="AC27" i="3"/>
  <c r="U27" i="3"/>
  <c r="M27" i="3"/>
  <c r="E27" i="3"/>
  <c r="AX27" i="3"/>
  <c r="AP27" i="3"/>
  <c r="AV27" i="3"/>
  <c r="AN27" i="3"/>
  <c r="AE27" i="2" l="1"/>
  <c r="W27" i="2"/>
  <c r="AF27" i="2"/>
  <c r="X27" i="2"/>
  <c r="P27" i="2"/>
  <c r="H27" i="2"/>
  <c r="AH27" i="2"/>
  <c r="Z27" i="2"/>
  <c r="R27" i="2"/>
  <c r="J27" i="2"/>
  <c r="O27" i="2"/>
  <c r="G27" i="2"/>
  <c r="C27" i="2"/>
  <c r="AD27" i="2"/>
  <c r="V27" i="2"/>
  <c r="N27" i="2"/>
  <c r="F27" i="2"/>
  <c r="AC27" i="2"/>
  <c r="U27" i="2"/>
  <c r="M27" i="2"/>
  <c r="E27" i="2"/>
  <c r="AB27" i="2"/>
  <c r="T27" i="2"/>
  <c r="L27" i="2"/>
  <c r="D27" i="2"/>
  <c r="AA27" i="2"/>
  <c r="S27" i="2"/>
  <c r="K27" i="2"/>
  <c r="AG27" i="2"/>
  <c r="Y27" i="2"/>
  <c r="Q27" i="2"/>
  <c r="I27" i="2"/>
  <c r="AK19" i="10" l="1"/>
  <c r="M19" i="10"/>
  <c r="Y19" i="10"/>
  <c r="AT19" i="10"/>
  <c r="AL19" i="10"/>
  <c r="N19" i="10"/>
  <c r="AD19" i="10"/>
  <c r="V19" i="10"/>
  <c r="AG19" i="10"/>
  <c r="G19" i="10"/>
  <c r="Q19" i="10"/>
  <c r="AW19" i="10"/>
  <c r="AO19" i="10"/>
  <c r="AN19" i="10"/>
  <c r="P19" i="10"/>
  <c r="AU19" i="10"/>
  <c r="AS19" i="10"/>
  <c r="AC19" i="10"/>
  <c r="U19" i="10"/>
  <c r="O19" i="10"/>
  <c r="AM19" i="10"/>
  <c r="AE19" i="10"/>
  <c r="W19" i="10"/>
  <c r="AA19" i="10"/>
  <c r="C19" i="10"/>
  <c r="E19" i="10"/>
  <c r="AV19" i="10"/>
  <c r="X19" i="10"/>
  <c r="H19" i="10"/>
  <c r="AQ19" i="10"/>
  <c r="S19" i="10"/>
  <c r="AY19" i="10"/>
  <c r="AI19" i="10"/>
  <c r="K19" i="10"/>
  <c r="AF19" i="10"/>
  <c r="F19" i="10"/>
  <c r="AJ19" i="10"/>
  <c r="AB19" i="10"/>
  <c r="L19" i="10"/>
  <c r="AR19" i="10"/>
  <c r="T19" i="10"/>
  <c r="AZ19" i="10"/>
  <c r="D19" i="10"/>
  <c r="B19" i="10"/>
  <c r="AX19" i="10"/>
  <c r="AH19" i="10"/>
  <c r="R19" i="10"/>
  <c r="J19" i="10"/>
  <c r="AP19" i="10"/>
  <c r="Z19" i="10"/>
  <c r="I19" i="10"/>
  <c r="AL184" i="9"/>
  <c r="AM184" i="9" s="1"/>
  <c r="AN184" i="9" s="1"/>
  <c r="AO184" i="9" s="1"/>
  <c r="AP184" i="9" s="1"/>
  <c r="AQ184" i="9" s="1"/>
  <c r="AR184" i="9" s="1"/>
  <c r="AS184" i="9" s="1"/>
  <c r="AT184" i="9" s="1"/>
  <c r="AU184" i="9" s="1"/>
  <c r="AV184" i="9" s="1"/>
  <c r="AW184" i="9" s="1"/>
  <c r="AX184" i="9" s="1"/>
  <c r="AY184" i="9" s="1"/>
  <c r="AZ184" i="9" s="1"/>
  <c r="BA184" i="9" s="1"/>
  <c r="BB184" i="9" s="1"/>
  <c r="BC184" i="9" s="1"/>
  <c r="AK181" i="9"/>
  <c r="AL181" i="9" s="1"/>
  <c r="AM181" i="9" s="1"/>
  <c r="AN181" i="9" s="1"/>
  <c r="AO181" i="9" s="1"/>
  <c r="AP181" i="9" s="1"/>
  <c r="AQ181" i="9" s="1"/>
  <c r="AR181" i="9" s="1"/>
  <c r="AS181" i="9" s="1"/>
  <c r="AT181" i="9" s="1"/>
  <c r="AU181" i="9" s="1"/>
  <c r="AV181" i="9" s="1"/>
  <c r="AW181" i="9" s="1"/>
  <c r="AX181" i="9" s="1"/>
  <c r="AY181" i="9" s="1"/>
  <c r="AZ181" i="9" s="1"/>
  <c r="BA181" i="9" s="1"/>
  <c r="BB181" i="9" s="1"/>
  <c r="BC181" i="9" s="1"/>
  <c r="AK182" i="9"/>
  <c r="AL182" i="9" s="1"/>
  <c r="AM182" i="9" s="1"/>
  <c r="AN182" i="9" s="1"/>
  <c r="AO182" i="9" s="1"/>
  <c r="AP182" i="9" s="1"/>
  <c r="AQ182" i="9" s="1"/>
  <c r="AR182" i="9" s="1"/>
  <c r="AS182" i="9" s="1"/>
  <c r="AT182" i="9" s="1"/>
  <c r="AU182" i="9" s="1"/>
  <c r="AV182" i="9" s="1"/>
  <c r="AW182" i="9" s="1"/>
  <c r="AX182" i="9" s="1"/>
  <c r="AY182" i="9" s="1"/>
  <c r="AZ182" i="9" s="1"/>
  <c r="BA182" i="9" s="1"/>
  <c r="BB182" i="9" s="1"/>
  <c r="BC182" i="9" s="1"/>
  <c r="AK183" i="9"/>
  <c r="AL183" i="9" s="1"/>
  <c r="AM183" i="9" s="1"/>
  <c r="AN183" i="9" s="1"/>
  <c r="AO183" i="9" s="1"/>
  <c r="AP183" i="9" s="1"/>
  <c r="AQ183" i="9" s="1"/>
  <c r="AR183" i="9" s="1"/>
  <c r="AS183" i="9" s="1"/>
  <c r="AT183" i="9" s="1"/>
  <c r="AU183" i="9" s="1"/>
  <c r="AV183" i="9" s="1"/>
  <c r="AW183" i="9" s="1"/>
  <c r="AX183" i="9" s="1"/>
  <c r="AY183" i="9" s="1"/>
  <c r="AZ183" i="9" s="1"/>
  <c r="BA183" i="9" s="1"/>
  <c r="BB183" i="9" s="1"/>
  <c r="BC183" i="9" s="1"/>
  <c r="AK184" i="9"/>
  <c r="AK180" i="9"/>
  <c r="AL180" i="9" s="1"/>
  <c r="AM180" i="9" s="1"/>
  <c r="AN180" i="9" s="1"/>
  <c r="AO180" i="9" s="1"/>
  <c r="AP180" i="9" s="1"/>
  <c r="AQ180" i="9" s="1"/>
  <c r="AR180" i="9" s="1"/>
  <c r="AS180" i="9" s="1"/>
  <c r="AT180" i="9" s="1"/>
  <c r="AU180" i="9" s="1"/>
  <c r="AV180" i="9" s="1"/>
  <c r="AW180" i="9" s="1"/>
  <c r="AX180" i="9" s="1"/>
  <c r="AY180" i="9" s="1"/>
  <c r="AZ180" i="9" s="1"/>
  <c r="BA180" i="9" s="1"/>
  <c r="BB180" i="9" s="1"/>
  <c r="BC180" i="9" s="1"/>
  <c r="AK172" i="9"/>
  <c r="AL172" i="9" s="1"/>
  <c r="AM172" i="9" s="1"/>
  <c r="AN172" i="9" s="1"/>
  <c r="AO172" i="9" s="1"/>
  <c r="AP172" i="9" s="1"/>
  <c r="AQ172" i="9" s="1"/>
  <c r="AR172" i="9" s="1"/>
  <c r="AS172" i="9" s="1"/>
  <c r="AT172" i="9" s="1"/>
  <c r="AU172" i="9" s="1"/>
  <c r="AV172" i="9" s="1"/>
  <c r="AW172" i="9" s="1"/>
  <c r="AX172" i="9" s="1"/>
  <c r="AY172" i="9" s="1"/>
  <c r="AZ172" i="9" s="1"/>
  <c r="BA172" i="9" s="1"/>
  <c r="BB172" i="9" s="1"/>
  <c r="BC172" i="9" s="1"/>
  <c r="AK173" i="9"/>
  <c r="AL173" i="9" s="1"/>
  <c r="AM173" i="9" s="1"/>
  <c r="AN173" i="9" s="1"/>
  <c r="AO173" i="9" s="1"/>
  <c r="AP173" i="9" s="1"/>
  <c r="AQ173" i="9" s="1"/>
  <c r="AR173" i="9" s="1"/>
  <c r="AS173" i="9" s="1"/>
  <c r="AT173" i="9" s="1"/>
  <c r="AU173" i="9" s="1"/>
  <c r="AV173" i="9" s="1"/>
  <c r="AW173" i="9" s="1"/>
  <c r="AX173" i="9" s="1"/>
  <c r="AY173" i="9" s="1"/>
  <c r="AZ173" i="9" s="1"/>
  <c r="BA173" i="9" s="1"/>
  <c r="BB173" i="9" s="1"/>
  <c r="BC173" i="9" s="1"/>
  <c r="AK166" i="9"/>
  <c r="AL166" i="9" s="1"/>
  <c r="AM166" i="9" s="1"/>
  <c r="AN166" i="9" s="1"/>
  <c r="AO166" i="9" s="1"/>
  <c r="AP166" i="9" s="1"/>
  <c r="AQ166" i="9" s="1"/>
  <c r="AR166" i="9" s="1"/>
  <c r="AS166" i="9" s="1"/>
  <c r="AT166" i="9" s="1"/>
  <c r="AU166" i="9" s="1"/>
  <c r="AV166" i="9" s="1"/>
  <c r="AW166" i="9" s="1"/>
  <c r="AX166" i="9" s="1"/>
  <c r="AY166" i="9" s="1"/>
  <c r="AZ166" i="9" s="1"/>
  <c r="BA166" i="9" s="1"/>
  <c r="BB166" i="9" s="1"/>
  <c r="BC166" i="9" s="1"/>
  <c r="AK167" i="9"/>
  <c r="AL167" i="9" s="1"/>
  <c r="AM167" i="9" s="1"/>
  <c r="AN167" i="9" s="1"/>
  <c r="AO167" i="9" s="1"/>
  <c r="AP167" i="9" s="1"/>
  <c r="AQ167" i="9" s="1"/>
  <c r="AR167" i="9" s="1"/>
  <c r="AS167" i="9" s="1"/>
  <c r="AT167" i="9" s="1"/>
  <c r="AU167" i="9" s="1"/>
  <c r="AV167" i="9" s="1"/>
  <c r="AW167" i="9" s="1"/>
  <c r="AX167" i="9" s="1"/>
  <c r="AY167" i="9" s="1"/>
  <c r="AZ167" i="9" s="1"/>
  <c r="BA167" i="9" s="1"/>
  <c r="BB167" i="9" s="1"/>
  <c r="BC167" i="9" s="1"/>
  <c r="AK168" i="9"/>
  <c r="AL168" i="9" s="1"/>
  <c r="AM168" i="9" s="1"/>
  <c r="AN168" i="9" s="1"/>
  <c r="AO168" i="9" s="1"/>
  <c r="AP168" i="9" s="1"/>
  <c r="AQ168" i="9" s="1"/>
  <c r="AR168" i="9" s="1"/>
  <c r="AS168" i="9" s="1"/>
  <c r="AT168" i="9" s="1"/>
  <c r="AU168" i="9" s="1"/>
  <c r="AV168" i="9" s="1"/>
  <c r="AW168" i="9" s="1"/>
  <c r="AX168" i="9" s="1"/>
  <c r="AY168" i="9" s="1"/>
  <c r="AZ168" i="9" s="1"/>
  <c r="BA168" i="9" s="1"/>
  <c r="BB168" i="9" s="1"/>
  <c r="BC168" i="9" s="1"/>
  <c r="AK169" i="9"/>
  <c r="AL169" i="9" s="1"/>
  <c r="AM169" i="9" s="1"/>
  <c r="AN169" i="9" s="1"/>
  <c r="AO169" i="9" s="1"/>
  <c r="AP169" i="9" s="1"/>
  <c r="AQ169" i="9" s="1"/>
  <c r="AR169" i="9" s="1"/>
  <c r="AS169" i="9" s="1"/>
  <c r="AT169" i="9" s="1"/>
  <c r="AU169" i="9" s="1"/>
  <c r="AV169" i="9" s="1"/>
  <c r="AW169" i="9" s="1"/>
  <c r="AX169" i="9" s="1"/>
  <c r="AY169" i="9" s="1"/>
  <c r="AZ169" i="9" s="1"/>
  <c r="BA169" i="9" s="1"/>
  <c r="BB169" i="9" s="1"/>
  <c r="BC169" i="9" s="1"/>
  <c r="AK170" i="9"/>
  <c r="AL170" i="9" s="1"/>
  <c r="AM170" i="9" s="1"/>
  <c r="AN170" i="9" s="1"/>
  <c r="AO170" i="9" s="1"/>
  <c r="AP170" i="9" s="1"/>
  <c r="AQ170" i="9" s="1"/>
  <c r="AR170" i="9" s="1"/>
  <c r="AS170" i="9" s="1"/>
  <c r="AT170" i="9" s="1"/>
  <c r="AU170" i="9" s="1"/>
  <c r="AV170" i="9" s="1"/>
  <c r="AW170" i="9" s="1"/>
  <c r="AX170" i="9" s="1"/>
  <c r="AY170" i="9" s="1"/>
  <c r="AZ170" i="9" s="1"/>
  <c r="BA170" i="9" s="1"/>
  <c r="BB170" i="9" s="1"/>
  <c r="BC170" i="9" s="1"/>
  <c r="AK171" i="9"/>
  <c r="AL171" i="9" s="1"/>
  <c r="AM171" i="9" s="1"/>
  <c r="AN171" i="9" s="1"/>
  <c r="AO171" i="9" s="1"/>
  <c r="AP171" i="9" s="1"/>
  <c r="AQ171" i="9" s="1"/>
  <c r="AR171" i="9" s="1"/>
  <c r="AS171" i="9" s="1"/>
  <c r="AT171" i="9" s="1"/>
  <c r="AU171" i="9" s="1"/>
  <c r="AV171" i="9" s="1"/>
  <c r="AW171" i="9" s="1"/>
  <c r="AX171" i="9" s="1"/>
  <c r="AY171" i="9" s="1"/>
  <c r="AZ171" i="9" s="1"/>
  <c r="BA171" i="9" s="1"/>
  <c r="BB171" i="9" s="1"/>
  <c r="BC171" i="9" s="1"/>
  <c r="AI32" i="3" l="1"/>
  <c r="AD38" i="3"/>
  <c r="V38" i="3"/>
  <c r="N38" i="3"/>
  <c r="F38" i="3"/>
  <c r="AC37" i="3"/>
  <c r="U37" i="3"/>
  <c r="M37" i="3"/>
  <c r="E37" i="3"/>
  <c r="AB36" i="3"/>
  <c r="T36" i="3"/>
  <c r="L36" i="3"/>
  <c r="D36" i="3"/>
  <c r="AF43" i="3"/>
  <c r="X43" i="3"/>
  <c r="P43" i="3"/>
  <c r="H43" i="3"/>
  <c r="AE40" i="3"/>
  <c r="W40" i="3"/>
  <c r="O40" i="3"/>
  <c r="G40" i="3"/>
  <c r="AD39" i="3"/>
  <c r="V39" i="3"/>
  <c r="N39" i="3"/>
  <c r="F39" i="3"/>
  <c r="AZ43" i="3"/>
  <c r="AR43" i="3"/>
  <c r="AJ43" i="3"/>
  <c r="AT40" i="3"/>
  <c r="AL40" i="3"/>
  <c r="AV39" i="3"/>
  <c r="AN39" i="3"/>
  <c r="AV38" i="3"/>
  <c r="AN38" i="3"/>
  <c r="AX37" i="3"/>
  <c r="AP37" i="3"/>
  <c r="AZ36" i="3"/>
  <c r="AR36" i="3"/>
  <c r="AJ36" i="3"/>
  <c r="C36" i="3"/>
  <c r="AC38" i="3"/>
  <c r="U38" i="3"/>
  <c r="M38" i="3"/>
  <c r="E38" i="3"/>
  <c r="AB37" i="3"/>
  <c r="T37" i="3"/>
  <c r="L37" i="3"/>
  <c r="D37" i="3"/>
  <c r="AA36" i="3"/>
  <c r="S36" i="3"/>
  <c r="K36" i="3"/>
  <c r="AE43" i="3"/>
  <c r="W43" i="3"/>
  <c r="O43" i="3"/>
  <c r="G43" i="3"/>
  <c r="AD40" i="3"/>
  <c r="V40" i="3"/>
  <c r="N40" i="3"/>
  <c r="F40" i="3"/>
  <c r="AC39" i="3"/>
  <c r="U39" i="3"/>
  <c r="M39" i="3"/>
  <c r="E39" i="3"/>
  <c r="AY43" i="3"/>
  <c r="AQ43" i="3"/>
  <c r="BA40" i="3"/>
  <c r="AS40" i="3"/>
  <c r="AK40" i="3"/>
  <c r="AU39" i="3"/>
  <c r="AM39" i="3"/>
  <c r="AU38" i="3"/>
  <c r="AM38" i="3"/>
  <c r="AW37" i="3"/>
  <c r="AO37" i="3"/>
  <c r="AY36" i="3"/>
  <c r="AQ36" i="3"/>
  <c r="C38" i="3"/>
  <c r="AB38" i="3"/>
  <c r="T38" i="3"/>
  <c r="L38" i="3"/>
  <c r="D38" i="3"/>
  <c r="AA37" i="3"/>
  <c r="S37" i="3"/>
  <c r="K37" i="3"/>
  <c r="AH36" i="3"/>
  <c r="Z36" i="3"/>
  <c r="R36" i="3"/>
  <c r="J36" i="3"/>
  <c r="C39" i="3"/>
  <c r="AD43" i="3"/>
  <c r="V43" i="3"/>
  <c r="N43" i="3"/>
  <c r="F43" i="3"/>
  <c r="AC40" i="3"/>
  <c r="U40" i="3"/>
  <c r="M40" i="3"/>
  <c r="E40" i="3"/>
  <c r="AB39" i="3"/>
  <c r="T39" i="3"/>
  <c r="L39" i="3"/>
  <c r="D39" i="3"/>
  <c r="AI36" i="3"/>
  <c r="AI35" i="3"/>
  <c r="AX43" i="3"/>
  <c r="AP43" i="3"/>
  <c r="AZ40" i="3"/>
  <c r="AR40" i="3"/>
  <c r="AJ40" i="3"/>
  <c r="AT39" i="3"/>
  <c r="AL39" i="3"/>
  <c r="AT38" i="3"/>
  <c r="AL38" i="3"/>
  <c r="AV37" i="3"/>
  <c r="AN37" i="3"/>
  <c r="AX36" i="3"/>
  <c r="AP36" i="3"/>
  <c r="C37" i="3"/>
  <c r="AA38" i="3"/>
  <c r="S38" i="3"/>
  <c r="K38" i="3"/>
  <c r="AH37" i="3"/>
  <c r="Z37" i="3"/>
  <c r="R37" i="3"/>
  <c r="J37" i="3"/>
  <c r="AG36" i="3"/>
  <c r="Y36" i="3"/>
  <c r="Q36" i="3"/>
  <c r="I36" i="3"/>
  <c r="AC43" i="3"/>
  <c r="U43" i="3"/>
  <c r="M43" i="3"/>
  <c r="E43" i="3"/>
  <c r="AB40" i="3"/>
  <c r="T40" i="3"/>
  <c r="L40" i="3"/>
  <c r="D40" i="3"/>
  <c r="AA39" i="3"/>
  <c r="S39" i="3"/>
  <c r="K39" i="3"/>
  <c r="AI38" i="3"/>
  <c r="AI39" i="3"/>
  <c r="AW43" i="3"/>
  <c r="AO43" i="3"/>
  <c r="AY40" i="3"/>
  <c r="AQ40" i="3"/>
  <c r="BA39" i="3"/>
  <c r="AS39" i="3"/>
  <c r="AK39" i="3"/>
  <c r="BA38" i="3"/>
  <c r="AS38" i="3"/>
  <c r="AK38" i="3"/>
  <c r="AU37" i="3"/>
  <c r="AM37" i="3"/>
  <c r="AW36" i="3"/>
  <c r="AO36" i="3"/>
  <c r="AH38" i="3"/>
  <c r="Z38" i="3"/>
  <c r="R38" i="3"/>
  <c r="J38" i="3"/>
  <c r="AG37" i="3"/>
  <c r="Y37" i="3"/>
  <c r="Q37" i="3"/>
  <c r="I37" i="3"/>
  <c r="AF36" i="3"/>
  <c r="X36" i="3"/>
  <c r="P36" i="3"/>
  <c r="H36" i="3"/>
  <c r="C40" i="3"/>
  <c r="AB43" i="3"/>
  <c r="T43" i="3"/>
  <c r="L43" i="3"/>
  <c r="D43" i="3"/>
  <c r="AA40" i="3"/>
  <c r="S40" i="3"/>
  <c r="K40" i="3"/>
  <c r="AH39" i="3"/>
  <c r="Z39" i="3"/>
  <c r="R39" i="3"/>
  <c r="J39" i="3"/>
  <c r="AI37" i="3"/>
  <c r="AV43" i="3"/>
  <c r="AN43" i="3"/>
  <c r="AX40" i="3"/>
  <c r="AP40" i="3"/>
  <c r="AZ39" i="3"/>
  <c r="AR39" i="3"/>
  <c r="AJ39" i="3"/>
  <c r="AZ38" i="3"/>
  <c r="AR38" i="3"/>
  <c r="AJ38" i="3"/>
  <c r="AT37" i="3"/>
  <c r="AL37" i="3"/>
  <c r="AV36" i="3"/>
  <c r="AN36" i="3"/>
  <c r="AG38" i="3"/>
  <c r="Y38" i="3"/>
  <c r="Q38" i="3"/>
  <c r="I38" i="3"/>
  <c r="AF37" i="3"/>
  <c r="X37" i="3"/>
  <c r="P37" i="3"/>
  <c r="H37" i="3"/>
  <c r="AE36" i="3"/>
  <c r="W36" i="3"/>
  <c r="O36" i="3"/>
  <c r="G36" i="3"/>
  <c r="C43" i="3"/>
  <c r="AA43" i="3"/>
  <c r="S43" i="3"/>
  <c r="K43" i="3"/>
  <c r="AH40" i="3"/>
  <c r="Z40" i="3"/>
  <c r="R40" i="3"/>
  <c r="J40" i="3"/>
  <c r="AG39" i="3"/>
  <c r="Y39" i="3"/>
  <c r="Q39" i="3"/>
  <c r="I39" i="3"/>
  <c r="AI40" i="3"/>
  <c r="AU43" i="3"/>
  <c r="AM43" i="3"/>
  <c r="AW40" i="3"/>
  <c r="AO40" i="3"/>
  <c r="AY39" i="3"/>
  <c r="AQ39" i="3"/>
  <c r="AY38" i="3"/>
  <c r="AQ38" i="3"/>
  <c r="BA37" i="3"/>
  <c r="AS37" i="3"/>
  <c r="AK37" i="3"/>
  <c r="AU36" i="3"/>
  <c r="AM36" i="3"/>
  <c r="AF38" i="3"/>
  <c r="X38" i="3"/>
  <c r="P38" i="3"/>
  <c r="H38" i="3"/>
  <c r="AE37" i="3"/>
  <c r="W37" i="3"/>
  <c r="O37" i="3"/>
  <c r="G37" i="3"/>
  <c r="AD36" i="3"/>
  <c r="V36" i="3"/>
  <c r="N36" i="3"/>
  <c r="F36" i="3"/>
  <c r="AH43" i="3"/>
  <c r="Z43" i="3"/>
  <c r="R43" i="3"/>
  <c r="J43" i="3"/>
  <c r="AG40" i="3"/>
  <c r="Y40" i="3"/>
  <c r="Q40" i="3"/>
  <c r="I40" i="3"/>
  <c r="AF39" i="3"/>
  <c r="X39" i="3"/>
  <c r="P39" i="3"/>
  <c r="H39" i="3"/>
  <c r="AI43" i="3"/>
  <c r="AT43" i="3"/>
  <c r="AL43" i="3"/>
  <c r="AV40" i="3"/>
  <c r="AN40" i="3"/>
  <c r="AX39" i="3"/>
  <c r="AP39" i="3"/>
  <c r="AX38" i="3"/>
  <c r="AP38" i="3"/>
  <c r="AZ37" i="3"/>
  <c r="AR37" i="3"/>
  <c r="AJ37" i="3"/>
  <c r="AT36" i="3"/>
  <c r="AL36" i="3"/>
  <c r="AI33" i="3"/>
  <c r="AE38" i="3"/>
  <c r="W38" i="3"/>
  <c r="O38" i="3"/>
  <c r="G38" i="3"/>
  <c r="AD37" i="3"/>
  <c r="V37" i="3"/>
  <c r="N37" i="3"/>
  <c r="F37" i="3"/>
  <c r="AC36" i="3"/>
  <c r="U36" i="3"/>
  <c r="M36" i="3"/>
  <c r="E36" i="3"/>
  <c r="AG43" i="3"/>
  <c r="Y43" i="3"/>
  <c r="Q43" i="3"/>
  <c r="I43" i="3"/>
  <c r="AF40" i="3"/>
  <c r="X40" i="3"/>
  <c r="P40" i="3"/>
  <c r="H40" i="3"/>
  <c r="AE39" i="3"/>
  <c r="W39" i="3"/>
  <c r="O39" i="3"/>
  <c r="G39" i="3"/>
  <c r="BA43" i="3"/>
  <c r="AS43" i="3"/>
  <c r="AK43" i="3"/>
  <c r="AU40" i="3"/>
  <c r="AM40" i="3"/>
  <c r="AW39" i="3"/>
  <c r="AO39" i="3"/>
  <c r="AW38" i="3"/>
  <c r="AO38" i="3"/>
  <c r="AY37" i="3"/>
  <c r="AQ37" i="3"/>
  <c r="BA36" i="3"/>
  <c r="AS36" i="3"/>
  <c r="AK36" i="3"/>
  <c r="AD35" i="3"/>
  <c r="V35" i="3"/>
  <c r="AB35" i="3"/>
  <c r="T35" i="3"/>
  <c r="L35" i="3"/>
  <c r="C35" i="3"/>
  <c r="AD41" i="3"/>
  <c r="V41" i="3"/>
  <c r="N41" i="3"/>
  <c r="F41" i="3"/>
  <c r="N35" i="3"/>
  <c r="AW35" i="3"/>
  <c r="AK33" i="3"/>
  <c r="AU32" i="3"/>
  <c r="AM32" i="3"/>
  <c r="AU35" i="3"/>
  <c r="AM35" i="3"/>
  <c r="AW41" i="3"/>
  <c r="AO41" i="3"/>
  <c r="AO35" i="3"/>
  <c r="AS33" i="3"/>
  <c r="AL41" i="2"/>
  <c r="AL41" i="3"/>
  <c r="AU33" i="2"/>
  <c r="AU33" i="3"/>
  <c r="AM33" i="2"/>
  <c r="AM33" i="3"/>
  <c r="AY32" i="3"/>
  <c r="AQ32" i="3"/>
  <c r="AI34" i="3"/>
  <c r="AZ34" i="3"/>
  <c r="AR34" i="3"/>
  <c r="AJ34" i="3"/>
  <c r="AY35" i="2"/>
  <c r="AY35" i="3"/>
  <c r="AQ35" i="2"/>
  <c r="AQ35" i="3"/>
  <c r="BA42" i="2"/>
  <c r="BA42" i="3"/>
  <c r="AS42" i="2"/>
  <c r="AS42" i="3"/>
  <c r="AK42" i="2"/>
  <c r="AK42" i="3"/>
  <c r="BA41" i="2"/>
  <c r="BA41" i="3"/>
  <c r="AS41" i="2"/>
  <c r="AS41" i="3"/>
  <c r="AK41" i="2"/>
  <c r="AK41" i="3"/>
  <c r="AS34" i="3"/>
  <c r="AR35" i="2"/>
  <c r="AR35" i="3"/>
  <c r="AT42" i="2"/>
  <c r="AT42" i="3"/>
  <c r="AT33" i="3"/>
  <c r="AL33" i="3"/>
  <c r="AX32" i="3"/>
  <c r="AP32" i="3"/>
  <c r="AY34" i="3"/>
  <c r="AQ34" i="3"/>
  <c r="AX35" i="3"/>
  <c r="AP35" i="3"/>
  <c r="AZ42" i="2"/>
  <c r="AZ42" i="3"/>
  <c r="AR42" i="2"/>
  <c r="AR42" i="3"/>
  <c r="AJ42" i="2"/>
  <c r="AJ42" i="3"/>
  <c r="AZ41" i="3"/>
  <c r="AR41" i="3"/>
  <c r="AJ41" i="3"/>
  <c r="AV33" i="2"/>
  <c r="AV33" i="3"/>
  <c r="AZ32" i="3"/>
  <c r="AR32" i="3"/>
  <c r="AK34" i="3"/>
  <c r="AZ35" i="2"/>
  <c r="AZ35" i="3"/>
  <c r="AJ35" i="2"/>
  <c r="AJ35" i="3"/>
  <c r="AL42" i="2"/>
  <c r="AL42" i="3"/>
  <c r="BA33" i="3"/>
  <c r="AW32" i="3"/>
  <c r="AO32" i="3"/>
  <c r="AX34" i="3"/>
  <c r="AP34" i="3"/>
  <c r="AY42" i="2"/>
  <c r="AY42" i="3"/>
  <c r="AQ42" i="2"/>
  <c r="AQ42" i="3"/>
  <c r="AY41" i="3"/>
  <c r="AQ41" i="3"/>
  <c r="BA34" i="3"/>
  <c r="AT41" i="2"/>
  <c r="AT41" i="3"/>
  <c r="AZ33" i="3"/>
  <c r="AR33" i="3"/>
  <c r="AJ33" i="3"/>
  <c r="AV32" i="3"/>
  <c r="AN32" i="3"/>
  <c r="AW34" i="3"/>
  <c r="AO34" i="3"/>
  <c r="AV35" i="3"/>
  <c r="AN35" i="3"/>
  <c r="AX42" i="2"/>
  <c r="AX42" i="3"/>
  <c r="AP42" i="2"/>
  <c r="AP42" i="3"/>
  <c r="AX41" i="3"/>
  <c r="AP41" i="3"/>
  <c r="AN33" i="2"/>
  <c r="AN33" i="3"/>
  <c r="AJ32" i="3"/>
  <c r="AQ33" i="2"/>
  <c r="AQ33" i="3"/>
  <c r="AN34" i="3"/>
  <c r="AW42" i="2"/>
  <c r="AW42" i="3"/>
  <c r="AX33" i="2"/>
  <c r="AX33" i="3"/>
  <c r="AP33" i="2"/>
  <c r="AP33" i="3"/>
  <c r="AT32" i="3"/>
  <c r="AL32" i="3"/>
  <c r="AU34" i="3"/>
  <c r="AM34" i="3"/>
  <c r="AT35" i="3"/>
  <c r="AL35" i="3"/>
  <c r="AV42" i="2"/>
  <c r="AV42" i="3"/>
  <c r="AN42" i="2"/>
  <c r="AN42" i="3"/>
  <c r="AV41" i="3"/>
  <c r="AN41" i="3"/>
  <c r="AY33" i="2"/>
  <c r="AY33" i="3"/>
  <c r="AV34" i="3"/>
  <c r="AI41" i="3"/>
  <c r="AO42" i="2"/>
  <c r="AO42" i="3"/>
  <c r="AW33" i="3"/>
  <c r="AO33" i="3"/>
  <c r="BA32" i="3"/>
  <c r="AS32" i="3"/>
  <c r="AK32" i="3"/>
  <c r="AT34" i="3"/>
  <c r="AL34" i="3"/>
  <c r="BA35" i="3"/>
  <c r="AS35" i="3"/>
  <c r="AK35" i="3"/>
  <c r="AU42" i="2"/>
  <c r="AU42" i="3"/>
  <c r="AM42" i="2"/>
  <c r="AM42" i="3"/>
  <c r="AU41" i="3"/>
  <c r="AM41" i="3"/>
  <c r="AH34" i="3"/>
  <c r="Z34" i="3"/>
  <c r="R34" i="3"/>
  <c r="J34" i="3"/>
  <c r="AB41" i="3"/>
  <c r="T41" i="3"/>
  <c r="L41" i="3"/>
  <c r="D41" i="3"/>
  <c r="AB42" i="2"/>
  <c r="AB42" i="3"/>
  <c r="T42" i="2"/>
  <c r="T42" i="3"/>
  <c r="L42" i="2"/>
  <c r="L42" i="3"/>
  <c r="D42" i="2"/>
  <c r="D42" i="3"/>
  <c r="D35" i="3"/>
  <c r="AC34" i="3"/>
  <c r="C34" i="2"/>
  <c r="C34" i="3"/>
  <c r="AG34" i="3"/>
  <c r="Y34" i="3"/>
  <c r="Q34" i="3"/>
  <c r="I34" i="3"/>
  <c r="AA41" i="2"/>
  <c r="AA41" i="3"/>
  <c r="S41" i="2"/>
  <c r="S41" i="3"/>
  <c r="K41" i="2"/>
  <c r="K41" i="3"/>
  <c r="C42" i="2"/>
  <c r="C42" i="3"/>
  <c r="AA42" i="2"/>
  <c r="AA42" i="3"/>
  <c r="S42" i="2"/>
  <c r="S42" i="3"/>
  <c r="K42" i="2"/>
  <c r="K42" i="3"/>
  <c r="AA35" i="2"/>
  <c r="AA35" i="3"/>
  <c r="S35" i="2"/>
  <c r="S35" i="3"/>
  <c r="K35" i="2"/>
  <c r="K35" i="3"/>
  <c r="E34" i="3"/>
  <c r="AF34" i="3"/>
  <c r="X34" i="3"/>
  <c r="P34" i="3"/>
  <c r="H34" i="3"/>
  <c r="C41" i="3"/>
  <c r="AH41" i="3"/>
  <c r="Z41" i="3"/>
  <c r="R41" i="3"/>
  <c r="J41" i="3"/>
  <c r="Z42" i="2"/>
  <c r="Z42" i="3"/>
  <c r="R42" i="2"/>
  <c r="R42" i="3"/>
  <c r="J42" i="2"/>
  <c r="J42" i="3"/>
  <c r="AH35" i="3"/>
  <c r="Z35" i="3"/>
  <c r="R35" i="3"/>
  <c r="J35" i="3"/>
  <c r="AE34" i="3"/>
  <c r="W34" i="3"/>
  <c r="O34" i="3"/>
  <c r="G34" i="3"/>
  <c r="AG41" i="3"/>
  <c r="Y41" i="3"/>
  <c r="Q41" i="3"/>
  <c r="I41" i="3"/>
  <c r="AG42" i="2"/>
  <c r="AG42" i="3"/>
  <c r="Y42" i="2"/>
  <c r="Y42" i="3"/>
  <c r="Q42" i="2"/>
  <c r="Q42" i="3"/>
  <c r="I42" i="2"/>
  <c r="I42" i="3"/>
  <c r="AG35" i="3"/>
  <c r="Y35" i="3"/>
  <c r="Q35" i="3"/>
  <c r="I35" i="3"/>
  <c r="M34" i="3"/>
  <c r="AD34" i="3"/>
  <c r="V34" i="3"/>
  <c r="N34" i="3"/>
  <c r="F34" i="3"/>
  <c r="AF41" i="3"/>
  <c r="X41" i="3"/>
  <c r="P41" i="3"/>
  <c r="H41" i="3"/>
  <c r="AF42" i="2"/>
  <c r="AF42" i="3"/>
  <c r="X42" i="2"/>
  <c r="X42" i="3"/>
  <c r="P42" i="2"/>
  <c r="P42" i="3"/>
  <c r="H42" i="2"/>
  <c r="H42" i="3"/>
  <c r="AF35" i="3"/>
  <c r="X35" i="3"/>
  <c r="P35" i="3"/>
  <c r="H35" i="3"/>
  <c r="AE41" i="3"/>
  <c r="W41" i="3"/>
  <c r="O41" i="3"/>
  <c r="G41" i="3"/>
  <c r="AE42" i="2"/>
  <c r="AE42" i="3"/>
  <c r="W42" i="2"/>
  <c r="W42" i="3"/>
  <c r="O42" i="2"/>
  <c r="O42" i="3"/>
  <c r="G42" i="2"/>
  <c r="G42" i="3"/>
  <c r="AE35" i="3"/>
  <c r="W35" i="3"/>
  <c r="O35" i="3"/>
  <c r="G35" i="3"/>
  <c r="T34" i="3"/>
  <c r="L34" i="3"/>
  <c r="D34" i="3"/>
  <c r="AD42" i="2"/>
  <c r="AD42" i="3"/>
  <c r="V42" i="2"/>
  <c r="V42" i="3"/>
  <c r="N42" i="2"/>
  <c r="N42" i="3"/>
  <c r="F42" i="2"/>
  <c r="F42" i="3"/>
  <c r="F35" i="3"/>
  <c r="U34" i="3"/>
  <c r="AB34" i="3"/>
  <c r="AA34" i="3"/>
  <c r="S34" i="3"/>
  <c r="K34" i="3"/>
  <c r="AC41" i="3"/>
  <c r="U41" i="3"/>
  <c r="M41" i="3"/>
  <c r="E41" i="3"/>
  <c r="AC42" i="2"/>
  <c r="AC42" i="3"/>
  <c r="U42" i="2"/>
  <c r="U42" i="3"/>
  <c r="M42" i="2"/>
  <c r="M42" i="3"/>
  <c r="E42" i="2"/>
  <c r="E42" i="3"/>
  <c r="AC35" i="2"/>
  <c r="AC35" i="3"/>
  <c r="U35" i="2"/>
  <c r="U35" i="3"/>
  <c r="M35" i="2"/>
  <c r="M35" i="3"/>
  <c r="E35" i="2"/>
  <c r="E35" i="3"/>
  <c r="Y34" i="2"/>
  <c r="B28" i="10"/>
  <c r="C36" i="2"/>
  <c r="C29" i="10"/>
  <c r="D37" i="2"/>
  <c r="AD35" i="10"/>
  <c r="AE43" i="2"/>
  <c r="AB31" i="10"/>
  <c r="AC39" i="2"/>
  <c r="AJ32" i="10"/>
  <c r="AK40" i="2"/>
  <c r="AL30" i="10"/>
  <c r="AH25" i="10"/>
  <c r="AI33" i="2"/>
  <c r="AV25" i="10"/>
  <c r="AW33" i="2"/>
  <c r="AN25" i="10"/>
  <c r="AO33" i="2"/>
  <c r="AZ24" i="10"/>
  <c r="AR24" i="10"/>
  <c r="AJ24" i="10"/>
  <c r="AA34" i="2"/>
  <c r="S34" i="2"/>
  <c r="K34" i="2"/>
  <c r="AD30" i="10"/>
  <c r="AE38" i="2"/>
  <c r="V30" i="10"/>
  <c r="W38" i="2"/>
  <c r="N30" i="10"/>
  <c r="O38" i="2"/>
  <c r="F30" i="10"/>
  <c r="G38" i="2"/>
  <c r="AC29" i="10"/>
  <c r="AD37" i="2"/>
  <c r="U29" i="10"/>
  <c r="V37" i="2"/>
  <c r="M29" i="10"/>
  <c r="N37" i="2"/>
  <c r="E29" i="10"/>
  <c r="F37" i="2"/>
  <c r="AB28" i="10"/>
  <c r="AC36" i="2"/>
  <c r="T28" i="10"/>
  <c r="U36" i="2"/>
  <c r="L28" i="10"/>
  <c r="M36" i="2"/>
  <c r="D28" i="10"/>
  <c r="E36" i="2"/>
  <c r="AC41" i="2"/>
  <c r="U41" i="2"/>
  <c r="M41" i="2"/>
  <c r="E41" i="2"/>
  <c r="AF35" i="10"/>
  <c r="AG43" i="2"/>
  <c r="X35" i="10"/>
  <c r="Y43" i="2"/>
  <c r="P35" i="10"/>
  <c r="Q43" i="2"/>
  <c r="H35" i="10"/>
  <c r="I43" i="2"/>
  <c r="AE32" i="10"/>
  <c r="AF40" i="2"/>
  <c r="W32" i="10"/>
  <c r="X40" i="2"/>
  <c r="O32" i="10"/>
  <c r="P40" i="2"/>
  <c r="G32" i="10"/>
  <c r="H40" i="2"/>
  <c r="AD31" i="10"/>
  <c r="AE39" i="2"/>
  <c r="V31" i="10"/>
  <c r="W39" i="2"/>
  <c r="N31" i="10"/>
  <c r="O39" i="2"/>
  <c r="F31" i="10"/>
  <c r="G39" i="2"/>
  <c r="AH34" i="2"/>
  <c r="Z34" i="2"/>
  <c r="R34" i="2"/>
  <c r="J34" i="2"/>
  <c r="AC30" i="10"/>
  <c r="AD38" i="2"/>
  <c r="U30" i="10"/>
  <c r="V38" i="2"/>
  <c r="M30" i="10"/>
  <c r="N38" i="2"/>
  <c r="E30" i="10"/>
  <c r="F38" i="2"/>
  <c r="AB29" i="10"/>
  <c r="AC37" i="2"/>
  <c r="T29" i="10"/>
  <c r="U37" i="2"/>
  <c r="L29" i="10"/>
  <c r="M37" i="2"/>
  <c r="D29" i="10"/>
  <c r="E37" i="2"/>
  <c r="AA28" i="10"/>
  <c r="AB36" i="2"/>
  <c r="S28" i="10"/>
  <c r="T36" i="2"/>
  <c r="K28" i="10"/>
  <c r="L36" i="2"/>
  <c r="C28" i="10"/>
  <c r="D36" i="2"/>
  <c r="AB41" i="2"/>
  <c r="T41" i="2"/>
  <c r="L41" i="2"/>
  <c r="D41" i="2"/>
  <c r="AE35" i="10"/>
  <c r="AF43" i="2"/>
  <c r="W35" i="10"/>
  <c r="X43" i="2"/>
  <c r="O35" i="10"/>
  <c r="P43" i="2"/>
  <c r="G35" i="10"/>
  <c r="H43" i="2"/>
  <c r="AD32" i="10"/>
  <c r="AE40" i="2"/>
  <c r="V32" i="10"/>
  <c r="W40" i="2"/>
  <c r="N32" i="10"/>
  <c r="O40" i="2"/>
  <c r="F32" i="10"/>
  <c r="G40" i="2"/>
  <c r="AC31" i="10"/>
  <c r="AD39" i="2"/>
  <c r="U31" i="10"/>
  <c r="V39" i="2"/>
  <c r="M31" i="10"/>
  <c r="N39" i="2"/>
  <c r="E31" i="10"/>
  <c r="F39" i="2"/>
  <c r="AB35" i="2"/>
  <c r="T35" i="2"/>
  <c r="L35" i="2"/>
  <c r="D35" i="2"/>
  <c r="AY35" i="10"/>
  <c r="AZ43" i="2"/>
  <c r="AQ35" i="10"/>
  <c r="AR43" i="2"/>
  <c r="AI35" i="10"/>
  <c r="AJ43" i="2"/>
  <c r="AS32" i="10"/>
  <c r="AT40" i="2"/>
  <c r="AK32" i="10"/>
  <c r="AL40" i="2"/>
  <c r="AU31" i="10"/>
  <c r="AV39" i="2"/>
  <c r="AM31" i="10"/>
  <c r="AN39" i="2"/>
  <c r="AU30" i="10"/>
  <c r="AM30" i="10"/>
  <c r="AW29" i="10"/>
  <c r="AO29" i="10"/>
  <c r="AY28" i="10"/>
  <c r="AQ28" i="10"/>
  <c r="AI28" i="10"/>
  <c r="AG34" i="2"/>
  <c r="T30" i="10"/>
  <c r="U38" i="2"/>
  <c r="S29" i="10"/>
  <c r="T37" i="2"/>
  <c r="Z28" i="10"/>
  <c r="AA36" i="2"/>
  <c r="J28" i="10"/>
  <c r="K36" i="2"/>
  <c r="V35" i="10"/>
  <c r="W43" i="2"/>
  <c r="M32" i="10"/>
  <c r="N40" i="2"/>
  <c r="AZ32" i="10"/>
  <c r="BA40" i="2"/>
  <c r="AX28" i="10"/>
  <c r="AT33" i="2"/>
  <c r="AL33" i="2"/>
  <c r="AF34" i="2"/>
  <c r="X34" i="2"/>
  <c r="P34" i="2"/>
  <c r="H34" i="2"/>
  <c r="B30" i="10"/>
  <c r="C38" i="2"/>
  <c r="AA30" i="10"/>
  <c r="AB38" i="2"/>
  <c r="S30" i="10"/>
  <c r="T38" i="2"/>
  <c r="K30" i="10"/>
  <c r="L38" i="2"/>
  <c r="C30" i="10"/>
  <c r="D38" i="2"/>
  <c r="Z29" i="10"/>
  <c r="AA37" i="2"/>
  <c r="R29" i="10"/>
  <c r="S37" i="2"/>
  <c r="J29" i="10"/>
  <c r="K37" i="2"/>
  <c r="AG28" i="10"/>
  <c r="AH36" i="2"/>
  <c r="Y28" i="10"/>
  <c r="Z36" i="2"/>
  <c r="Q28" i="10"/>
  <c r="R36" i="2"/>
  <c r="I28" i="10"/>
  <c r="J36" i="2"/>
  <c r="C41" i="2"/>
  <c r="AH41" i="2"/>
  <c r="Z41" i="2"/>
  <c r="R41" i="2"/>
  <c r="J41" i="2"/>
  <c r="B31" i="10"/>
  <c r="C39" i="2"/>
  <c r="AC35" i="10"/>
  <c r="AD43" i="2"/>
  <c r="U35" i="10"/>
  <c r="V43" i="2"/>
  <c r="M35" i="10"/>
  <c r="N43" i="2"/>
  <c r="E35" i="10"/>
  <c r="F43" i="2"/>
  <c r="AB32" i="10"/>
  <c r="AC40" i="2"/>
  <c r="T32" i="10"/>
  <c r="U40" i="2"/>
  <c r="L32" i="10"/>
  <c r="M40" i="2"/>
  <c r="D32" i="10"/>
  <c r="E40" i="2"/>
  <c r="AA31" i="10"/>
  <c r="AB39" i="2"/>
  <c r="S31" i="10"/>
  <c r="T39" i="2"/>
  <c r="K31" i="10"/>
  <c r="L39" i="2"/>
  <c r="C31" i="10"/>
  <c r="D39" i="2"/>
  <c r="AH35" i="2"/>
  <c r="Z35" i="2"/>
  <c r="R35" i="2"/>
  <c r="J35" i="2"/>
  <c r="AH28" i="10"/>
  <c r="AH27" i="10"/>
  <c r="AI35" i="2"/>
  <c r="AW35" i="10"/>
  <c r="AX43" i="2"/>
  <c r="AO35" i="10"/>
  <c r="AP43" i="2"/>
  <c r="AY32" i="10"/>
  <c r="AZ40" i="2"/>
  <c r="AQ32" i="10"/>
  <c r="AR40" i="2"/>
  <c r="AI32" i="10"/>
  <c r="AJ40" i="2"/>
  <c r="AS31" i="10"/>
  <c r="AT39" i="2"/>
  <c r="AK31" i="10"/>
  <c r="AL39" i="2"/>
  <c r="AX35" i="2"/>
  <c r="AP35" i="2"/>
  <c r="AZ41" i="2"/>
  <c r="AR41" i="2"/>
  <c r="AJ41" i="2"/>
  <c r="AS30" i="10"/>
  <c r="AK30" i="10"/>
  <c r="AU29" i="10"/>
  <c r="AM29" i="10"/>
  <c r="AW28" i="10"/>
  <c r="AO28" i="10"/>
  <c r="I34" i="2"/>
  <c r="L30" i="10"/>
  <c r="M38" i="2"/>
  <c r="AC32" i="10"/>
  <c r="AD40" i="2"/>
  <c r="E32" i="10"/>
  <c r="F40" i="2"/>
  <c r="D31" i="10"/>
  <c r="E39" i="2"/>
  <c r="AH26" i="10"/>
  <c r="AX35" i="10"/>
  <c r="AY43" i="2"/>
  <c r="AT31" i="10"/>
  <c r="AU39" i="2"/>
  <c r="AT30" i="10"/>
  <c r="AN29" i="10"/>
  <c r="BA33" i="2"/>
  <c r="AS33" i="2"/>
  <c r="AK33" i="2"/>
  <c r="AE34" i="2"/>
  <c r="W34" i="2"/>
  <c r="O34" i="2"/>
  <c r="G34" i="2"/>
  <c r="B29" i="10"/>
  <c r="C37" i="2"/>
  <c r="Z30" i="10"/>
  <c r="AA38" i="2"/>
  <c r="R30" i="10"/>
  <c r="S38" i="2"/>
  <c r="J30" i="10"/>
  <c r="K38" i="2"/>
  <c r="AG29" i="10"/>
  <c r="AH37" i="2"/>
  <c r="Y29" i="10"/>
  <c r="Z37" i="2"/>
  <c r="Q29" i="10"/>
  <c r="R37" i="2"/>
  <c r="I29" i="10"/>
  <c r="J37" i="2"/>
  <c r="AF28" i="10"/>
  <c r="AG36" i="2"/>
  <c r="X28" i="10"/>
  <c r="Y36" i="2"/>
  <c r="P28" i="10"/>
  <c r="Q36" i="2"/>
  <c r="H28" i="10"/>
  <c r="I36" i="2"/>
  <c r="AG41" i="2"/>
  <c r="Y41" i="2"/>
  <c r="Q41" i="2"/>
  <c r="I41" i="2"/>
  <c r="AB35" i="10"/>
  <c r="AC43" i="2"/>
  <c r="T35" i="10"/>
  <c r="U43" i="2"/>
  <c r="L35" i="10"/>
  <c r="M43" i="2"/>
  <c r="D35" i="10"/>
  <c r="E43" i="2"/>
  <c r="AA32" i="10"/>
  <c r="AB40" i="2"/>
  <c r="S32" i="10"/>
  <c r="T40" i="2"/>
  <c r="K32" i="10"/>
  <c r="L40" i="2"/>
  <c r="C32" i="10"/>
  <c r="D40" i="2"/>
  <c r="Z31" i="10"/>
  <c r="AA39" i="2"/>
  <c r="R31" i="10"/>
  <c r="S39" i="2"/>
  <c r="J31" i="10"/>
  <c r="K39" i="2"/>
  <c r="AG35" i="2"/>
  <c r="Y35" i="2"/>
  <c r="Q35" i="2"/>
  <c r="I35" i="2"/>
  <c r="AH30" i="10"/>
  <c r="AH31" i="10"/>
  <c r="AI39" i="2"/>
  <c r="AV35" i="10"/>
  <c r="AW43" i="2"/>
  <c r="AN35" i="10"/>
  <c r="AO43" i="2"/>
  <c r="AX32" i="10"/>
  <c r="AY40" i="2"/>
  <c r="AP32" i="10"/>
  <c r="AQ40" i="2"/>
  <c r="AZ31" i="10"/>
  <c r="BA39" i="2"/>
  <c r="AR31" i="10"/>
  <c r="AS39" i="2"/>
  <c r="AJ31" i="10"/>
  <c r="AK39" i="2"/>
  <c r="AW35" i="2"/>
  <c r="AO35" i="2"/>
  <c r="AY41" i="2"/>
  <c r="AQ41" i="2"/>
  <c r="AZ30" i="10"/>
  <c r="AR30" i="10"/>
  <c r="AJ30" i="10"/>
  <c r="AT29" i="10"/>
  <c r="AL29" i="10"/>
  <c r="AV28" i="10"/>
  <c r="AN28" i="10"/>
  <c r="AB30" i="10"/>
  <c r="AC38" i="2"/>
  <c r="K29" i="10"/>
  <c r="L37" i="2"/>
  <c r="N35" i="10"/>
  <c r="O43" i="2"/>
  <c r="T31" i="10"/>
  <c r="U39" i="2"/>
  <c r="AR32" i="10"/>
  <c r="AS40" i="2"/>
  <c r="AP28" i="10"/>
  <c r="AZ33" i="2"/>
  <c r="AR33" i="2"/>
  <c r="AJ33" i="2"/>
  <c r="AD34" i="2"/>
  <c r="V34" i="2"/>
  <c r="N34" i="2"/>
  <c r="F34" i="2"/>
  <c r="AG30" i="10"/>
  <c r="AH38" i="2"/>
  <c r="Y30" i="10"/>
  <c r="Z38" i="2"/>
  <c r="Q30" i="10"/>
  <c r="R38" i="2"/>
  <c r="I30" i="10"/>
  <c r="J38" i="2"/>
  <c r="AF29" i="10"/>
  <c r="AG37" i="2"/>
  <c r="X29" i="10"/>
  <c r="Y37" i="2"/>
  <c r="P29" i="10"/>
  <c r="Q37" i="2"/>
  <c r="H29" i="10"/>
  <c r="I37" i="2"/>
  <c r="AE28" i="10"/>
  <c r="AF36" i="2"/>
  <c r="W28" i="10"/>
  <c r="X36" i="2"/>
  <c r="O28" i="10"/>
  <c r="P36" i="2"/>
  <c r="G28" i="10"/>
  <c r="H36" i="2"/>
  <c r="AF41" i="2"/>
  <c r="X41" i="2"/>
  <c r="P41" i="2"/>
  <c r="H41" i="2"/>
  <c r="B32" i="10"/>
  <c r="C40" i="2"/>
  <c r="AA35" i="10"/>
  <c r="AB43" i="2"/>
  <c r="S35" i="10"/>
  <c r="T43" i="2"/>
  <c r="K35" i="10"/>
  <c r="L43" i="2"/>
  <c r="C35" i="10"/>
  <c r="D43" i="2"/>
  <c r="Z32" i="10"/>
  <c r="AA40" i="2"/>
  <c r="R32" i="10"/>
  <c r="S40" i="2"/>
  <c r="J32" i="10"/>
  <c r="K40" i="2"/>
  <c r="AG31" i="10"/>
  <c r="AH39" i="2"/>
  <c r="Y31" i="10"/>
  <c r="Z39" i="2"/>
  <c r="Q31" i="10"/>
  <c r="R39" i="2"/>
  <c r="I31" i="10"/>
  <c r="J39" i="2"/>
  <c r="AF35" i="2"/>
  <c r="X35" i="2"/>
  <c r="P35" i="2"/>
  <c r="H35" i="2"/>
  <c r="AH29" i="10"/>
  <c r="AU35" i="10"/>
  <c r="AV43" i="2"/>
  <c r="AM35" i="10"/>
  <c r="AN43" i="2"/>
  <c r="AW32" i="10"/>
  <c r="AX40" i="2"/>
  <c r="AO32" i="10"/>
  <c r="AP40" i="2"/>
  <c r="AY31" i="10"/>
  <c r="AZ39" i="2"/>
  <c r="AQ31" i="10"/>
  <c r="AR39" i="2"/>
  <c r="AI31" i="10"/>
  <c r="AJ39" i="2"/>
  <c r="AV35" i="2"/>
  <c r="AN35" i="2"/>
  <c r="AX41" i="2"/>
  <c r="AP41" i="2"/>
  <c r="AY30" i="10"/>
  <c r="AQ30" i="10"/>
  <c r="AI30" i="10"/>
  <c r="AS29" i="10"/>
  <c r="AK29" i="10"/>
  <c r="AU28" i="10"/>
  <c r="AM28" i="10"/>
  <c r="AA29" i="10"/>
  <c r="AB37" i="2"/>
  <c r="F35" i="10"/>
  <c r="G43" i="2"/>
  <c r="AL31" i="10"/>
  <c r="AM39" i="2"/>
  <c r="AV29" i="10"/>
  <c r="AH24" i="10"/>
  <c r="AT24" i="10"/>
  <c r="AL24" i="10"/>
  <c r="AC34" i="2"/>
  <c r="U34" i="2"/>
  <c r="M34" i="2"/>
  <c r="E34" i="2"/>
  <c r="AF30" i="10"/>
  <c r="AG38" i="2"/>
  <c r="X30" i="10"/>
  <c r="Y38" i="2"/>
  <c r="P30" i="10"/>
  <c r="Q38" i="2"/>
  <c r="H30" i="10"/>
  <c r="I38" i="2"/>
  <c r="AE29" i="10"/>
  <c r="AF37" i="2"/>
  <c r="W29" i="10"/>
  <c r="X37" i="2"/>
  <c r="O29" i="10"/>
  <c r="P37" i="2"/>
  <c r="G29" i="10"/>
  <c r="H37" i="2"/>
  <c r="AD28" i="10"/>
  <c r="AE36" i="2"/>
  <c r="V28" i="10"/>
  <c r="W36" i="2"/>
  <c r="N28" i="10"/>
  <c r="O36" i="2"/>
  <c r="F28" i="10"/>
  <c r="G36" i="2"/>
  <c r="AE41" i="2"/>
  <c r="W41" i="2"/>
  <c r="O41" i="2"/>
  <c r="G41" i="2"/>
  <c r="B35" i="10"/>
  <c r="C43" i="2"/>
  <c r="Z35" i="10"/>
  <c r="AA43" i="2"/>
  <c r="R35" i="10"/>
  <c r="S43" i="2"/>
  <c r="J35" i="10"/>
  <c r="K43" i="2"/>
  <c r="AG32" i="10"/>
  <c r="AH40" i="2"/>
  <c r="Y32" i="10"/>
  <c r="Z40" i="2"/>
  <c r="Q32" i="10"/>
  <c r="R40" i="2"/>
  <c r="I32" i="10"/>
  <c r="J40" i="2"/>
  <c r="AF31" i="10"/>
  <c r="AG39" i="2"/>
  <c r="X31" i="10"/>
  <c r="Y39" i="2"/>
  <c r="P31" i="10"/>
  <c r="Q39" i="2"/>
  <c r="H31" i="10"/>
  <c r="I39" i="2"/>
  <c r="AE35" i="2"/>
  <c r="W35" i="2"/>
  <c r="O35" i="2"/>
  <c r="G35" i="2"/>
  <c r="AI41" i="2"/>
  <c r="AH32" i="10"/>
  <c r="AI40" i="2"/>
  <c r="AT35" i="10"/>
  <c r="AU43" i="2"/>
  <c r="AL35" i="10"/>
  <c r="AM43" i="2"/>
  <c r="AV32" i="10"/>
  <c r="AW40" i="2"/>
  <c r="AN32" i="10"/>
  <c r="AO40" i="2"/>
  <c r="AX31" i="10"/>
  <c r="AY39" i="2"/>
  <c r="AP31" i="10"/>
  <c r="AQ39" i="2"/>
  <c r="AU35" i="2"/>
  <c r="AM35" i="2"/>
  <c r="AW41" i="2"/>
  <c r="AO41" i="2"/>
  <c r="AX30" i="10"/>
  <c r="AP30" i="10"/>
  <c r="AZ29" i="10"/>
  <c r="AR29" i="10"/>
  <c r="AJ29" i="10"/>
  <c r="AT28" i="10"/>
  <c r="AL28" i="10"/>
  <c r="Q34" i="2"/>
  <c r="D30" i="10"/>
  <c r="E38" i="2"/>
  <c r="R28" i="10"/>
  <c r="S36" i="2"/>
  <c r="B27" i="10"/>
  <c r="C35" i="2"/>
  <c r="U32" i="10"/>
  <c r="V40" i="2"/>
  <c r="L31" i="10"/>
  <c r="M39" i="2"/>
  <c r="AP35" i="10"/>
  <c r="AQ43" i="2"/>
  <c r="AS24" i="10"/>
  <c r="AK24" i="10"/>
  <c r="AB34" i="2"/>
  <c r="T34" i="2"/>
  <c r="L34" i="2"/>
  <c r="D34" i="2"/>
  <c r="AE30" i="10"/>
  <c r="AF38" i="2"/>
  <c r="W30" i="10"/>
  <c r="X38" i="2"/>
  <c r="O30" i="10"/>
  <c r="P38" i="2"/>
  <c r="G30" i="10"/>
  <c r="H38" i="2"/>
  <c r="AD29" i="10"/>
  <c r="AE37" i="2"/>
  <c r="V29" i="10"/>
  <c r="W37" i="2"/>
  <c r="N29" i="10"/>
  <c r="O37" i="2"/>
  <c r="F29" i="10"/>
  <c r="G37" i="2"/>
  <c r="AC28" i="10"/>
  <c r="AD36" i="2"/>
  <c r="U28" i="10"/>
  <c r="V36" i="2"/>
  <c r="M28" i="10"/>
  <c r="N36" i="2"/>
  <c r="E28" i="10"/>
  <c r="F36" i="2"/>
  <c r="AD41" i="2"/>
  <c r="V41" i="2"/>
  <c r="N41" i="2"/>
  <c r="F41" i="2"/>
  <c r="AG35" i="10"/>
  <c r="AH43" i="2"/>
  <c r="Y35" i="10"/>
  <c r="Z43" i="2"/>
  <c r="Q35" i="10"/>
  <c r="R43" i="2"/>
  <c r="I35" i="10"/>
  <c r="J43" i="2"/>
  <c r="AF32" i="10"/>
  <c r="AG40" i="2"/>
  <c r="X32" i="10"/>
  <c r="Y40" i="2"/>
  <c r="P32" i="10"/>
  <c r="Q40" i="2"/>
  <c r="H32" i="10"/>
  <c r="I40" i="2"/>
  <c r="AE31" i="10"/>
  <c r="AF39" i="2"/>
  <c r="W31" i="10"/>
  <c r="X39" i="2"/>
  <c r="O31" i="10"/>
  <c r="P39" i="2"/>
  <c r="G31" i="10"/>
  <c r="H39" i="2"/>
  <c r="AD35" i="2"/>
  <c r="V35" i="2"/>
  <c r="N35" i="2"/>
  <c r="F35" i="2"/>
  <c r="AH35" i="10"/>
  <c r="AI43" i="2"/>
  <c r="AS35" i="10"/>
  <c r="AT43" i="2"/>
  <c r="AK35" i="10"/>
  <c r="AL43" i="2"/>
  <c r="AU32" i="10"/>
  <c r="AV40" i="2"/>
  <c r="AM32" i="10"/>
  <c r="AN40" i="2"/>
  <c r="AW31" i="10"/>
  <c r="AX39" i="2"/>
  <c r="AO31" i="10"/>
  <c r="AP39" i="2"/>
  <c r="AT35" i="2"/>
  <c r="AL35" i="2"/>
  <c r="AV41" i="2"/>
  <c r="AN41" i="2"/>
  <c r="AW30" i="10"/>
  <c r="AO30" i="10"/>
  <c r="AY29" i="10"/>
  <c r="AQ29" i="10"/>
  <c r="AI29" i="10"/>
  <c r="AS28" i="10"/>
  <c r="AK28" i="10"/>
  <c r="AZ35" i="10"/>
  <c r="BA43" i="2"/>
  <c r="AR35" i="10"/>
  <c r="AS43" i="2"/>
  <c r="AJ35" i="10"/>
  <c r="AK43" i="2"/>
  <c r="AT32" i="10"/>
  <c r="AU40" i="2"/>
  <c r="AL32" i="10"/>
  <c r="AM40" i="2"/>
  <c r="AV31" i="10"/>
  <c r="AW39" i="2"/>
  <c r="AN31" i="10"/>
  <c r="AO39" i="2"/>
  <c r="BA35" i="2"/>
  <c r="AS35" i="2"/>
  <c r="AK35" i="2"/>
  <c r="AU41" i="2"/>
  <c r="AM41" i="2"/>
  <c r="AV30" i="10"/>
  <c r="AN30" i="10"/>
  <c r="AX29" i="10"/>
  <c r="AP29" i="10"/>
  <c r="AZ28" i="10"/>
  <c r="AR28" i="10"/>
  <c r="AJ28" i="10"/>
  <c r="AU25" i="10"/>
  <c r="AM25" i="10"/>
  <c r="AY24" i="10"/>
  <c r="AQ24" i="10"/>
  <c r="AI24" i="10"/>
  <c r="AG26" i="10"/>
  <c r="Y26" i="10"/>
  <c r="Q26" i="10"/>
  <c r="I26" i="10"/>
  <c r="AA33" i="10"/>
  <c r="S33" i="10"/>
  <c r="K33" i="10"/>
  <c r="C33" i="10"/>
  <c r="AA27" i="10"/>
  <c r="S27" i="10"/>
  <c r="K27" i="10"/>
  <c r="C27" i="10"/>
  <c r="AZ26" i="10"/>
  <c r="AR26" i="10"/>
  <c r="AJ26" i="10"/>
  <c r="AY27" i="10"/>
  <c r="AQ27" i="10"/>
  <c r="AI27" i="10"/>
  <c r="AS33" i="10"/>
  <c r="AK33" i="10"/>
  <c r="AT25" i="10"/>
  <c r="AL25" i="10"/>
  <c r="AX24" i="10"/>
  <c r="AP24" i="10"/>
  <c r="B26" i="10"/>
  <c r="AF26" i="10"/>
  <c r="X26" i="10"/>
  <c r="P26" i="10"/>
  <c r="H26" i="10"/>
  <c r="Z33" i="10"/>
  <c r="R33" i="10"/>
  <c r="J33" i="10"/>
  <c r="Z27" i="10"/>
  <c r="R27" i="10"/>
  <c r="J27" i="10"/>
  <c r="AY26" i="10"/>
  <c r="AQ26" i="10"/>
  <c r="AI26" i="10"/>
  <c r="AX27" i="10"/>
  <c r="AP27" i="10"/>
  <c r="AZ33" i="10"/>
  <c r="AR33" i="10"/>
  <c r="AJ33" i="10"/>
  <c r="AS25" i="10"/>
  <c r="AK25" i="10"/>
  <c r="AW24" i="10"/>
  <c r="AO24" i="10"/>
  <c r="AE26" i="10"/>
  <c r="W26" i="10"/>
  <c r="O26" i="10"/>
  <c r="G26" i="10"/>
  <c r="B33" i="10"/>
  <c r="AG33" i="10"/>
  <c r="Y33" i="10"/>
  <c r="Q33" i="10"/>
  <c r="I33" i="10"/>
  <c r="AG27" i="10"/>
  <c r="Y27" i="10"/>
  <c r="Q27" i="10"/>
  <c r="I27" i="10"/>
  <c r="AX26" i="10"/>
  <c r="AP26" i="10"/>
  <c r="AW27" i="10"/>
  <c r="AO27" i="10"/>
  <c r="AY33" i="10"/>
  <c r="AQ33" i="10"/>
  <c r="AI33" i="10"/>
  <c r="AZ25" i="10"/>
  <c r="AR25" i="10"/>
  <c r="AJ25" i="10"/>
  <c r="AV24" i="10"/>
  <c r="AN24" i="10"/>
  <c r="AD26" i="10"/>
  <c r="V26" i="10"/>
  <c r="N26" i="10"/>
  <c r="F26" i="10"/>
  <c r="AF33" i="10"/>
  <c r="X33" i="10"/>
  <c r="P33" i="10"/>
  <c r="H33" i="10"/>
  <c r="AF27" i="10"/>
  <c r="X27" i="10"/>
  <c r="P27" i="10"/>
  <c r="H27" i="10"/>
  <c r="AW26" i="10"/>
  <c r="AO26" i="10"/>
  <c r="AV27" i="10"/>
  <c r="AN27" i="10"/>
  <c r="AX33" i="10"/>
  <c r="AP33" i="10"/>
  <c r="AY25" i="10"/>
  <c r="AQ25" i="10"/>
  <c r="AI25" i="10"/>
  <c r="AU24" i="10"/>
  <c r="AM24" i="10"/>
  <c r="AC26" i="10"/>
  <c r="U26" i="10"/>
  <c r="M26" i="10"/>
  <c r="E26" i="10"/>
  <c r="AE33" i="10"/>
  <c r="W33" i="10"/>
  <c r="O33" i="10"/>
  <c r="G33" i="10"/>
  <c r="AE27" i="10"/>
  <c r="W27" i="10"/>
  <c r="O27" i="10"/>
  <c r="G27" i="10"/>
  <c r="AV26" i="10"/>
  <c r="AN26" i="10"/>
  <c r="AU27" i="10"/>
  <c r="AM27" i="10"/>
  <c r="AW33" i="10"/>
  <c r="AO33" i="10"/>
  <c r="AX25" i="10"/>
  <c r="AP25" i="10"/>
  <c r="AB26" i="10"/>
  <c r="T26" i="10"/>
  <c r="L26" i="10"/>
  <c r="D26" i="10"/>
  <c r="AD33" i="10"/>
  <c r="V33" i="10"/>
  <c r="N33" i="10"/>
  <c r="F33" i="10"/>
  <c r="AD27" i="10"/>
  <c r="V27" i="10"/>
  <c r="N27" i="10"/>
  <c r="F27" i="10"/>
  <c r="AU26" i="10"/>
  <c r="AM26" i="10"/>
  <c r="AH33" i="10"/>
  <c r="AT27" i="10"/>
  <c r="AL27" i="10"/>
  <c r="AV33" i="10"/>
  <c r="AN33" i="10"/>
  <c r="AW25" i="10"/>
  <c r="AO25" i="10"/>
  <c r="AA26" i="10"/>
  <c r="S26" i="10"/>
  <c r="K26" i="10"/>
  <c r="C26" i="10"/>
  <c r="AC33" i="10"/>
  <c r="U33" i="10"/>
  <c r="M33" i="10"/>
  <c r="E33" i="10"/>
  <c r="AC27" i="10"/>
  <c r="U27" i="10"/>
  <c r="M27" i="10"/>
  <c r="E27" i="10"/>
  <c r="AT26" i="10"/>
  <c r="AL26" i="10"/>
  <c r="AS27" i="10"/>
  <c r="AK27" i="10"/>
  <c r="AU33" i="10"/>
  <c r="AM33" i="10"/>
  <c r="Z26" i="10"/>
  <c r="R26" i="10"/>
  <c r="J26" i="10"/>
  <c r="AB33" i="10"/>
  <c r="T33" i="10"/>
  <c r="L33" i="10"/>
  <c r="D33" i="10"/>
  <c r="AB27" i="10"/>
  <c r="T27" i="10"/>
  <c r="L27" i="10"/>
  <c r="D27" i="10"/>
  <c r="AS26" i="10"/>
  <c r="AK26" i="10"/>
  <c r="AZ27" i="10"/>
  <c r="AR27" i="10"/>
  <c r="AJ27" i="10"/>
  <c r="AT33" i="10"/>
  <c r="AL33" i="10"/>
  <c r="AB32" i="3" l="1"/>
  <c r="AC32" i="3"/>
  <c r="U32" i="3"/>
  <c r="M32" i="3"/>
  <c r="E32" i="3"/>
  <c r="T32" i="3"/>
  <c r="L32" i="3"/>
  <c r="D32" i="3"/>
  <c r="C32" i="2"/>
  <c r="C32" i="3"/>
  <c r="AA32" i="2"/>
  <c r="AA32" i="3"/>
  <c r="S32" i="2"/>
  <c r="S32" i="3"/>
  <c r="K32" i="2"/>
  <c r="K32" i="3"/>
  <c r="AH32" i="3"/>
  <c r="Z32" i="3"/>
  <c r="R32" i="3"/>
  <c r="J32" i="3"/>
  <c r="AG32" i="3"/>
  <c r="Y32" i="3"/>
  <c r="Q32" i="3"/>
  <c r="I32" i="3"/>
  <c r="AF32" i="3"/>
  <c r="X32" i="3"/>
  <c r="P32" i="3"/>
  <c r="H32" i="3"/>
  <c r="AE32" i="3"/>
  <c r="W32" i="3"/>
  <c r="O32" i="3"/>
  <c r="G32" i="3"/>
  <c r="AD32" i="3"/>
  <c r="V32" i="3"/>
  <c r="N32" i="3"/>
  <c r="F32" i="3"/>
  <c r="G24" i="10"/>
  <c r="H32" i="2"/>
  <c r="Y24" i="10"/>
  <c r="Z32" i="2"/>
  <c r="I24" i="10"/>
  <c r="J32" i="2"/>
  <c r="AE24" i="10"/>
  <c r="AF32" i="2"/>
  <c r="AG24" i="10"/>
  <c r="AH32" i="2"/>
  <c r="Q24" i="10"/>
  <c r="R32" i="2"/>
  <c r="AG32" i="2"/>
  <c r="Y32" i="2"/>
  <c r="Q32" i="2"/>
  <c r="I32" i="2"/>
  <c r="O24" i="10"/>
  <c r="P32" i="2"/>
  <c r="F24" i="10"/>
  <c r="G32" i="2"/>
  <c r="N24" i="10"/>
  <c r="O32" i="2"/>
  <c r="AC24" i="10"/>
  <c r="AD32" i="2"/>
  <c r="U24" i="10"/>
  <c r="V32" i="2"/>
  <c r="M24" i="10"/>
  <c r="N32" i="2"/>
  <c r="E24" i="10"/>
  <c r="F32" i="2"/>
  <c r="AD24" i="10"/>
  <c r="AE32" i="2"/>
  <c r="V24" i="10"/>
  <c r="W32" i="2"/>
  <c r="AC32" i="2"/>
  <c r="U32" i="2"/>
  <c r="M32" i="2"/>
  <c r="E32" i="2"/>
  <c r="W24" i="10"/>
  <c r="X32" i="2"/>
  <c r="AB32" i="2"/>
  <c r="T32" i="2"/>
  <c r="L32" i="2"/>
  <c r="D32" i="2"/>
  <c r="AF24" i="10"/>
  <c r="X24" i="10"/>
  <c r="P24" i="10"/>
  <c r="H24" i="10"/>
  <c r="AB24" i="10"/>
  <c r="T24" i="10"/>
  <c r="L24" i="10"/>
  <c r="D24" i="10"/>
  <c r="AA24" i="10"/>
  <c r="S24" i="10"/>
  <c r="K24" i="10"/>
  <c r="C24" i="10"/>
  <c r="B24" i="10"/>
  <c r="Z24" i="10"/>
  <c r="R24" i="10"/>
  <c r="J24" i="10"/>
  <c r="A3" i="8"/>
  <c r="A4" i="8"/>
  <c r="A5" i="8"/>
  <c r="A6" i="8"/>
  <c r="A7" i="8"/>
  <c r="A8" i="8"/>
  <c r="A9" i="8"/>
  <c r="A10" i="8"/>
  <c r="A11" i="8"/>
  <c r="A12" i="8"/>
  <c r="A13" i="8"/>
  <c r="A14" i="8"/>
  <c r="A15" i="8"/>
  <c r="A2" i="8"/>
  <c r="AI34" i="2" l="1"/>
  <c r="AI32" i="2" l="1"/>
  <c r="BA38" i="2"/>
  <c r="AX38" i="2"/>
  <c r="AU38" i="2"/>
  <c r="AT38" i="2"/>
  <c r="AS38" i="2"/>
  <c r="AP38" i="2"/>
  <c r="AM38" i="2"/>
  <c r="AL38" i="2"/>
  <c r="AK38" i="2"/>
  <c r="BA37" i="2"/>
  <c r="AX37" i="2"/>
  <c r="AW37" i="2"/>
  <c r="AV37" i="2"/>
  <c r="AU37" i="2"/>
  <c r="AS37" i="2"/>
  <c r="AP37" i="2"/>
  <c r="AO37" i="2"/>
  <c r="AN37" i="2"/>
  <c r="AM37" i="2"/>
  <c r="AK37" i="2"/>
  <c r="BA36" i="2"/>
  <c r="AZ36" i="2"/>
  <c r="AY36" i="2"/>
  <c r="AX36" i="2"/>
  <c r="AV36" i="2"/>
  <c r="AS36" i="2"/>
  <c r="AR36" i="2"/>
  <c r="AQ36" i="2"/>
  <c r="AP36" i="2"/>
  <c r="AN36" i="2"/>
  <c r="AK36" i="2"/>
  <c r="AJ36" i="2"/>
  <c r="AI36" i="2"/>
  <c r="BA34" i="2"/>
  <c r="AY34" i="2"/>
  <c r="AV34" i="2"/>
  <c r="AU34" i="2"/>
  <c r="AT34" i="2"/>
  <c r="AS34" i="2"/>
  <c r="AQ34" i="2"/>
  <c r="AN34" i="2"/>
  <c r="AM34" i="2"/>
  <c r="AL34" i="2"/>
  <c r="AK34" i="2"/>
  <c r="AW32" i="2" l="1"/>
  <c r="AL32" i="2"/>
  <c r="AX32" i="2"/>
  <c r="AO32" i="2"/>
  <c r="AV32" i="2"/>
  <c r="AN32" i="2"/>
  <c r="AY32" i="2"/>
  <c r="AP32" i="2"/>
  <c r="AQ32" i="2"/>
  <c r="AT32" i="2"/>
  <c r="AJ38" i="2"/>
  <c r="AR38" i="2"/>
  <c r="AZ38" i="2"/>
  <c r="AP34" i="2"/>
  <c r="AX34" i="2"/>
  <c r="AM36" i="2"/>
  <c r="AU36" i="2"/>
  <c r="AJ37" i="2"/>
  <c r="AR37" i="2"/>
  <c r="AZ37" i="2"/>
  <c r="AO38" i="2"/>
  <c r="AW38" i="2"/>
  <c r="AO34" i="2"/>
  <c r="AW34" i="2"/>
  <c r="AL36" i="2"/>
  <c r="AT36" i="2"/>
  <c r="AQ37" i="2"/>
  <c r="AY37" i="2"/>
  <c r="AN38" i="2"/>
  <c r="AV38" i="2"/>
  <c r="AQ38" i="2"/>
  <c r="AY38" i="2"/>
  <c r="AO36" i="2"/>
  <c r="AI38" i="2"/>
  <c r="AJ34" i="2"/>
  <c r="AW36" i="2"/>
  <c r="AT37" i="2"/>
  <c r="AR34" i="2"/>
  <c r="AZ34" i="2"/>
  <c r="AL37" i="2"/>
  <c r="AV27" i="2" l="1"/>
  <c r="AQ27" i="2"/>
  <c r="AX27" i="2"/>
  <c r="AY27" i="2"/>
  <c r="AW27" i="2"/>
  <c r="AU27" i="2"/>
  <c r="AU32" i="2"/>
  <c r="AK27" i="2"/>
  <c r="AK32" i="2"/>
  <c r="AP27" i="2"/>
  <c r="AO27" i="2"/>
  <c r="BA27" i="2"/>
  <c r="BA32" i="2"/>
  <c r="AS32" i="2"/>
  <c r="AS27" i="2"/>
  <c r="AM27" i="2"/>
  <c r="AM32" i="2"/>
  <c r="AZ32" i="2"/>
  <c r="AZ27" i="2"/>
  <c r="AJ32" i="2"/>
  <c r="AJ27" i="2"/>
  <c r="AT27" i="2"/>
  <c r="AN27" i="2"/>
  <c r="AL27" i="2"/>
  <c r="AR27" i="2"/>
  <c r="AR32" i="2"/>
  <c r="AI37" i="2"/>
  <c r="AI27" i="2"/>
</calcChain>
</file>

<file path=xl/sharedStrings.xml><?xml version="1.0" encoding="utf-8"?>
<sst xmlns="http://schemas.openxmlformats.org/spreadsheetml/2006/main" count="1358" uniqueCount="328">
  <si>
    <t>Mælkeydelse, kg pr. Ko</t>
  </si>
  <si>
    <t>Svin</t>
  </si>
  <si>
    <t>Søer</t>
  </si>
  <si>
    <t>Smågrise</t>
  </si>
  <si>
    <t>Slagtesvin</t>
  </si>
  <si>
    <t>Gyllekøling</t>
  </si>
  <si>
    <t>Kvier</t>
  </si>
  <si>
    <t>Luftrensning</t>
  </si>
  <si>
    <t>Varmevekslere</t>
  </si>
  <si>
    <t>Slagtekyllinger</t>
  </si>
  <si>
    <t>Udmugning to gange ugentlig</t>
  </si>
  <si>
    <t>Mink</t>
  </si>
  <si>
    <t>Sted</t>
  </si>
  <si>
    <t>Dyr</t>
  </si>
  <si>
    <t>Stof</t>
  </si>
  <si>
    <t>Reduktion</t>
  </si>
  <si>
    <t>Reference</t>
  </si>
  <si>
    <t>Stald</t>
  </si>
  <si>
    <t>Stald/lager</t>
  </si>
  <si>
    <t>NH3</t>
  </si>
  <si>
    <t>CH4</t>
  </si>
  <si>
    <t>Forsuring</t>
  </si>
  <si>
    <t>Kvæg</t>
  </si>
  <si>
    <t>Lager</t>
  </si>
  <si>
    <t>Udbringning</t>
  </si>
  <si>
    <t>Miljøgodkendelser*</t>
  </si>
  <si>
    <t>Luftrensning**</t>
  </si>
  <si>
    <t>Gyllekøling*</t>
  </si>
  <si>
    <t>-</t>
  </si>
  <si>
    <t>Tabel 1</t>
  </si>
  <si>
    <t>Tabel 2</t>
  </si>
  <si>
    <t>Tabel 3</t>
  </si>
  <si>
    <t>Tabel 4</t>
  </si>
  <si>
    <t>Tabel 5</t>
  </si>
  <si>
    <t>Tabel 6</t>
  </si>
  <si>
    <t>Tabel 7</t>
  </si>
  <si>
    <t>Tabel 8</t>
  </si>
  <si>
    <t>Øvrige kvæg</t>
  </si>
  <si>
    <t>Ammekøer</t>
  </si>
  <si>
    <t>Malkekøer, st. race</t>
  </si>
  <si>
    <t>Fjerkræ</t>
  </si>
  <si>
    <t>Øvrige dyr</t>
  </si>
  <si>
    <t>Mængder af gødning</t>
  </si>
  <si>
    <t>Flydende gødning</t>
  </si>
  <si>
    <t>Staldtypefordeling</t>
  </si>
  <si>
    <t>Dybstrøelse (hele arealet)</t>
  </si>
  <si>
    <t xml:space="preserve">Dybstrøelse, kort ædeplads, fast gulv </t>
  </si>
  <si>
    <t>Bindestald m. grebning</t>
  </si>
  <si>
    <t>Bindestald m. riste</t>
  </si>
  <si>
    <t>Spaltegulvbokse</t>
  </si>
  <si>
    <t>Sengestald m. fast gulv</t>
  </si>
  <si>
    <t>Sengestald m. spaltegulv (0,4 m kanal, linespil)</t>
  </si>
  <si>
    <t>Sengestald m. fast gulv. 2% hældning. Skrabning hver 2. time</t>
  </si>
  <si>
    <t>Dybstrøelse, kort ædeplads, fast gulv</t>
  </si>
  <si>
    <t>Dybstrøelse, spalter, bagskyl/ringkanalanlæg</t>
  </si>
  <si>
    <t>Dybstrøelse, spalter, skraberanlæg</t>
  </si>
  <si>
    <t>Dybstrøelse, fast gulv, skraberanlæg</t>
  </si>
  <si>
    <t>Malkekøer, jersey</t>
  </si>
  <si>
    <t>Bindestald med riste</t>
  </si>
  <si>
    <t>Dybstrøelse, spalter (1,2 m kanal, bagskyl)</t>
  </si>
  <si>
    <t>Dybstrøelse, spalter  (0,4 m kanal, linespil)</t>
  </si>
  <si>
    <t>Dybstrøelses, fast gulv</t>
  </si>
  <si>
    <t>Dybstrøelse</t>
  </si>
  <si>
    <t>Fuldspaltegulv</t>
  </si>
  <si>
    <t>Toklimastald m. delvis spaltegulv</t>
  </si>
  <si>
    <t>Fast gulv</t>
  </si>
  <si>
    <t>Toklimastald m. dybstrøelse</t>
  </si>
  <si>
    <t>Drænet gulv + spalter</t>
  </si>
  <si>
    <t>Opdelt lejeareal</t>
  </si>
  <si>
    <t>Drænet gulv</t>
  </si>
  <si>
    <t>Slagtekyllinger (1000 prod. stk.)</t>
  </si>
  <si>
    <t>Skrabekyllinger 56 dage</t>
  </si>
  <si>
    <t>Slagtekyllinger  40 +45 dage</t>
  </si>
  <si>
    <t>Gyllesystem</t>
  </si>
  <si>
    <t>Fast gødning og ajle</t>
  </si>
  <si>
    <t>Staldtype</t>
  </si>
  <si>
    <t>Fritgående høns</t>
  </si>
  <si>
    <t>Økologiske høns</t>
  </si>
  <si>
    <t>Skrabehøns</t>
  </si>
  <si>
    <t>Volierehøns</t>
  </si>
  <si>
    <t>Burhøns</t>
  </si>
  <si>
    <t>Rugeægshøns</t>
  </si>
  <si>
    <t>Slagtekyllinger 30 dage</t>
  </si>
  <si>
    <t>Slagtekyllinger 32 dage</t>
  </si>
  <si>
    <t>Slagtekyllinger 35 dage</t>
  </si>
  <si>
    <t>Økologiske slagtekyllinger, 81 dage</t>
  </si>
  <si>
    <t>Miljøteknologi</t>
  </si>
  <si>
    <t>Tabel 9</t>
  </si>
  <si>
    <t>Tabel 10</t>
  </si>
  <si>
    <t>Tabel 11</t>
  </si>
  <si>
    <t>N2O</t>
  </si>
  <si>
    <t>Mængde gylle afsat til biogas</t>
  </si>
  <si>
    <t>Tabel nr</t>
  </si>
  <si>
    <t>Tabel navn</t>
  </si>
  <si>
    <t>Beskrivelse</t>
  </si>
  <si>
    <t>Mængder af fast og flydende gødning opdelt på dyretyper</t>
  </si>
  <si>
    <t xml:space="preserve">Andel af antal dyr I stalde med miljøteknologi </t>
  </si>
  <si>
    <t>Reduktionsfaktorer for NH3, CH4 og N2O</t>
  </si>
  <si>
    <t>*Baseret på analyse af miljøgodkendelser 2007-2016 (DCE, 2018)</t>
  </si>
  <si>
    <t>Ordforklaring:</t>
  </si>
  <si>
    <t>CH4=metan</t>
  </si>
  <si>
    <t>NH3=ammoniak</t>
  </si>
  <si>
    <t>For yderligere detaljer henvises til DCE, Dansk Center for Miljø og Energi, https://dce.au.dk/</t>
  </si>
  <si>
    <t>Ym=metankonverteringsfaktor ift. metanudledning fra husdyrs fordøjelse set ift. energiindholdet i foderindtag</t>
  </si>
  <si>
    <t>Antal dyr</t>
  </si>
  <si>
    <t>Metanemission fra fordøjelse</t>
  </si>
  <si>
    <t>Total emission per dyregruppe, samt emission per dyr</t>
  </si>
  <si>
    <t>Metanemission fra gødning</t>
  </si>
  <si>
    <t>Lattergasemission fra gødning</t>
  </si>
  <si>
    <t>Miljøteknologi - Reduktionsfaktorer</t>
  </si>
  <si>
    <t>Mængde gylle afsat til biogas fordelt på kvæg og svingylle</t>
  </si>
  <si>
    <t>N-udskillelse</t>
  </si>
  <si>
    <t>N-udskillelse for malkekøer og svin, kg N per dyr</t>
  </si>
  <si>
    <t>Diverse baggrundstal for kvæg</t>
  </si>
  <si>
    <t>Mælkeydelse, Ym, foderoptag for malkekøer, græsningsdage for malkekøer, kvier og ammekvæg</t>
  </si>
  <si>
    <t>Tabel 12</t>
  </si>
  <si>
    <t>Handelsgødning</t>
  </si>
  <si>
    <t>Mængde N I handelsgødning</t>
  </si>
  <si>
    <t>Tabel 13</t>
  </si>
  <si>
    <t>Vægtet opholdstid</t>
  </si>
  <si>
    <t>Vægtet opholdstid for gylle i stalden for kvæg og svin</t>
  </si>
  <si>
    <t>Reference liste</t>
  </si>
  <si>
    <t>Malkekøer</t>
  </si>
  <si>
    <t>Øvrige fjerkræ</t>
  </si>
  <si>
    <t>Får</t>
  </si>
  <si>
    <t>Lam</t>
  </si>
  <si>
    <t>Geder</t>
  </si>
  <si>
    <t>Heste</t>
  </si>
  <si>
    <t>Hjorte</t>
  </si>
  <si>
    <t>Noter:</t>
  </si>
  <si>
    <t>Kilder:</t>
  </si>
  <si>
    <t>Historisk: Referenceliste (1)</t>
  </si>
  <si>
    <t>Fremskrivning: Referenceliste (2) og (5)</t>
  </si>
  <si>
    <t>Opholdstid, dage</t>
  </si>
  <si>
    <t>Tyrekalve, st. race</t>
  </si>
  <si>
    <t>Tyrekalve, jersey</t>
  </si>
  <si>
    <t>Tyre, st. race</t>
  </si>
  <si>
    <t>Sengestald m. spaltegulv (1,2 m kanal, bagskyl, ring)</t>
  </si>
  <si>
    <t>85 (bagskyld), 50 (ring)</t>
  </si>
  <si>
    <t>Tyre, jersey</t>
  </si>
  <si>
    <t>Kviekalve, st. race</t>
  </si>
  <si>
    <t>Kviekalve, jersey</t>
  </si>
  <si>
    <t>Kvier, st. race</t>
  </si>
  <si>
    <t>Kvier, jersey</t>
  </si>
  <si>
    <t>40 (bagskyld), 30 (ring)</t>
  </si>
  <si>
    <t>- opholdstid haves ikke eller ikke aktuel</t>
  </si>
  <si>
    <t>Gennemsnitlig opholdstid, se Tabel 13</t>
  </si>
  <si>
    <t>Kilde:</t>
  </si>
  <si>
    <t>Metan emission fra gødning</t>
  </si>
  <si>
    <t>Gødningstype</t>
  </si>
  <si>
    <t>Fast gødning /dybstrøelse</t>
  </si>
  <si>
    <t>Total</t>
  </si>
  <si>
    <t>Metan emission fra fordøjelse</t>
  </si>
  <si>
    <t>Lattergas emission fra gødning</t>
  </si>
  <si>
    <t>Gødningsmængder</t>
  </si>
  <si>
    <t>Flydende gødning (gylle og ajle)</t>
  </si>
  <si>
    <t>Fast gødning og dybstrøelse</t>
  </si>
  <si>
    <t>Miljøteknologi - reduktionspotentaler</t>
  </si>
  <si>
    <t>Tabel 10 N-udskillelse for malkekøer og svin, kg N per dyr</t>
  </si>
  <si>
    <t>Tabel 11 Mælkeydelse, Ym, foderoptag og bruttoenergi for malkekøer, samt græsningsdage for malkekøer, kvier og ammekvæg</t>
  </si>
  <si>
    <t>Ym (metandannelsesfaktor), %</t>
  </si>
  <si>
    <t>Tørstofoptag, kg pr ko</t>
  </si>
  <si>
    <t>Bruttoenergi, MJ pr. Ko</t>
  </si>
  <si>
    <t xml:space="preserve">Fremskrivning: </t>
  </si>
  <si>
    <t>Tabel 13 Vægtet opholdstid for gylle i stalden for kvæg og svin, dage</t>
  </si>
  <si>
    <t>Nr.</t>
  </si>
  <si>
    <t>Høns (100 dyr)</t>
  </si>
  <si>
    <t>Hønniker (100 dyr)</t>
  </si>
  <si>
    <t>Slagtekyllinger (1000 dyr)</t>
  </si>
  <si>
    <t xml:space="preserve">Øvrig fjerkræ: kalkuner (100 dyr), ænder (100 dyr), gæs (100 dyr), fasaner (høns 100 dyr, kyllinger 1000 dyr) og strudse. </t>
  </si>
  <si>
    <t>Delvist spaltegulv, 50-75%</t>
  </si>
  <si>
    <t>Delvist spaltegulv, 25-49%</t>
  </si>
  <si>
    <t>Tyre: Antal producerede dyr</t>
  </si>
  <si>
    <t>Smågrise og slagtesvin: Antal producerede dyr</t>
  </si>
  <si>
    <t>Fjerkræ (pr. 100/1000 dyr)</t>
  </si>
  <si>
    <t>Tabel 3b - Beregnet som emission/antal dyr</t>
  </si>
  <si>
    <t>Ingen metan emission fra fordøjelse fra mink</t>
  </si>
  <si>
    <t>Tabel 4b - Beregnet som emission/antal dyr</t>
  </si>
  <si>
    <t>Kvier: 1990-2002 antal producerede, 2003-2040 årsopdræt (følger normtalssystemet)</t>
  </si>
  <si>
    <t>Tabel 5b - Beregnet som emission/antal dyr</t>
  </si>
  <si>
    <t>Tabel 5b - Øvrig kvæg spring far 2002 til 2003 skyldes overgang for kvier fra antal producerede til årsopdræt (følger normtalssystemet)</t>
  </si>
  <si>
    <t>Mælkeydelse opdelt på hhv. stor race og jersey haves først fra 2003</t>
  </si>
  <si>
    <t>N2O fra indirekte emission er ikke inkluderet i tabel 5</t>
  </si>
  <si>
    <t>N=Nitrogen</t>
  </si>
  <si>
    <t>N2O=lattergas</t>
  </si>
  <si>
    <t xml:space="preserve">Tabellerne i fanerne i denne excel-mappe giver en oversigt over de væsentligste beregningsforudsætninger DCE anvender til at beregne drivhusgasudledninger fra landbruget til Klimafremskrivning 2022 </t>
  </si>
  <si>
    <t>Historisk 1990-2020 og fremskrevet 2021-2040</t>
  </si>
  <si>
    <t>Fordeling for kvæg, svin, mink og fjerkræ, Historisk 1990-2020 og fremskrevet 2021-2040</t>
  </si>
  <si>
    <t>Historiske opgørelser 1990-2020 og fremskrevet 2021-2040</t>
  </si>
  <si>
    <t>**Reduktion fra luftrensning er ikke inkluderet i den historiske opgørelse.</t>
  </si>
  <si>
    <t>Forsuring ved udbringning***</t>
  </si>
  <si>
    <t>***Forsuring i tank og under udbringning</t>
  </si>
  <si>
    <t>For svin er der inkluderet hyppig udslusning fra 2023</t>
  </si>
  <si>
    <t>Opholdstid med hyppig udslusning, dage</t>
  </si>
  <si>
    <t>Opholdstid: Referenceliste (11)</t>
  </si>
  <si>
    <t>Hyppig udslusning: Referenceliste (12)</t>
  </si>
  <si>
    <t>Fremskrivning for gyllekøling, forsuring i stald og ved udbringning, samt luftrensning: Referenceliste (13)</t>
  </si>
  <si>
    <t>Historiske: Referenceliste (7)</t>
  </si>
  <si>
    <t>Fremskrivning: Referenceliste Kvæg (8), svin (9)</t>
  </si>
  <si>
    <t>Historiske: Referenceliste (1)</t>
  </si>
  <si>
    <t>Mælkeydelse: Referenceliste (8)</t>
  </si>
  <si>
    <t>Ym: Referenceliste (10)</t>
  </si>
  <si>
    <t>Tørstofoptag: Referenceliste (8)</t>
  </si>
  <si>
    <t>Bruttoenergi: Referenceliste (8)</t>
  </si>
  <si>
    <t>AGMEMOD=Modelværktøj der estimerer bl.a. det forventede antal af husdyr i Danmark, jf. rapporten her: https://static-curis.ku.dk/portal/files/299208491/IFRO_Udredning_2022_04.pdf</t>
  </si>
  <si>
    <t>Revision af dokument</t>
  </si>
  <si>
    <t>Dato</t>
  </si>
  <si>
    <t>Note</t>
  </si>
  <si>
    <t>#'Tabel 1 Antal dyr'!A1</t>
  </si>
  <si>
    <t>#'Tabel 2 Staldtypefordeling'!A1</t>
  </si>
  <si>
    <t>#'Tabel 3 CH4 fra fordøjelse'!A1</t>
  </si>
  <si>
    <t>#'Tabel 4 CH4 fra gødning'!A1</t>
  </si>
  <si>
    <t>#'Tabel 5 N2O fra gødning'!A1</t>
  </si>
  <si>
    <t>#'Tabel 6 Gødningsmængder'!A1</t>
  </si>
  <si>
    <t>#'Tabel 7 Miljøteknologi'!A1</t>
  </si>
  <si>
    <t>#'Tabel 8 Reduktionsfaktorer'!A1</t>
  </si>
  <si>
    <t>#'Tabel 9 Gylle afsat til biogas'!A1</t>
  </si>
  <si>
    <t>#'Tabel 10 N-udskillelse'!A1</t>
  </si>
  <si>
    <t>#'Tabel 11 Baggrundstal kvæg'!A1</t>
  </si>
  <si>
    <t>#'Tabel 12 Handelsgødning'!A1</t>
  </si>
  <si>
    <t>#'Tabel 13 Vægtet opholdstid'!A1</t>
  </si>
  <si>
    <t>#'Reference liste'!A1</t>
  </si>
  <si>
    <t>Tabel 7 Andel af dyr i dyregruppen med den givne teknologi, andel</t>
  </si>
  <si>
    <t>Tabel 6 Mængder af flydende og fast gødning (inkl. Dybstrøelse) per dyregruppe, ton</t>
  </si>
  <si>
    <t>Høns</t>
  </si>
  <si>
    <t>Gruppe</t>
  </si>
  <si>
    <t>Tabel 1 Antal dyr, antal</t>
  </si>
  <si>
    <t>Tabel 2 Staldtypefordeling, andel dyr</t>
  </si>
  <si>
    <t>Tabel 3a Total emission af metan fra fordøjelse per dyregruppe, kt CH4</t>
  </si>
  <si>
    <t>Tabel 3b Metan emission fra fordøjelse per dyr, kg CH4 per dyr</t>
  </si>
  <si>
    <t>Tabel 4a Total emission af metan fra gødning per dyregruppe/gødningstype, kt CH4</t>
  </si>
  <si>
    <t>Tabel 4b Metan emission fra gødning per dyr, kg CH4 per dyr</t>
  </si>
  <si>
    <t>Tabel 5a Total emission af lattergas fra gødning per dyregruppe, kt N2O</t>
  </si>
  <si>
    <t>Tabel 5b Lattergas emission fra gødning per dyr, kg N2O per dyr</t>
  </si>
  <si>
    <t>Tabel 8 Reduktionspotentialer for miljøteknologier, % reduktion per stof</t>
  </si>
  <si>
    <t>Tabel 9 Mængde gylle afsat til biogas fordelt på kvæg og svingylle, kt</t>
  </si>
  <si>
    <t>Øko - Delvis spaltegulv inde. Løbegård (50/50) ude</t>
  </si>
  <si>
    <t>Øko - Dybstrøelse inde. Løbegård (50/50) ude</t>
  </si>
  <si>
    <t>Øko - Ude</t>
  </si>
  <si>
    <t>Farestald - Kassestier, delvis spaltegulv</t>
  </si>
  <si>
    <t>Farestald - Kassestier, fuldspaltegulv</t>
  </si>
  <si>
    <t>Farestald - Løsdrift, fast gulv</t>
  </si>
  <si>
    <t>Farestald - Løsdrift, delvis spaltegulv</t>
  </si>
  <si>
    <t>Farestald - Øko - Faremark</t>
  </si>
  <si>
    <t>Løbe og drægtighedsstald - Løsgående, dybstrøelse + fast gulv</t>
  </si>
  <si>
    <t>Løbe og drægtighedsstald - Løsgående, dybstrøelse + spaltegulv</t>
  </si>
  <si>
    <t>Løbe og drægtighedsstald - Løsgående, dybstrøelse</t>
  </si>
  <si>
    <t>Løbe og drægtighedsstald - Individuel opstaldning, delvis spaltegulv</t>
  </si>
  <si>
    <t>Løbe og drægtighedsstald - Individuel opstaldning, fuldspaltegulv</t>
  </si>
  <si>
    <t>Løbe og drægtighedsstald - Individuel opstaldning, fast gulv</t>
  </si>
  <si>
    <t>Løbe og drægtighedsstald - Løsgående, delvis spaltegulv</t>
  </si>
  <si>
    <t>Løbe og drægtighedsstald - Øko - Delvis spaltegulv inde. Løbegård (50/50) ude</t>
  </si>
  <si>
    <t>Løbe og drægtighedsstald - Øko - Dybstrøelse inde. Løbegård (50/50) ude</t>
  </si>
  <si>
    <t>Løbe og drægtighedsstald - Øko - Ude</t>
  </si>
  <si>
    <t>Hønniker</t>
  </si>
  <si>
    <t>Boks</t>
  </si>
  <si>
    <t>Får inkl. lam</t>
  </si>
  <si>
    <t>Baggrundstal</t>
  </si>
  <si>
    <t>Malkeøer, st. race</t>
  </si>
  <si>
    <t>Malkeøer, jersey</t>
  </si>
  <si>
    <t>Ammekøer, 400-600 kg</t>
  </si>
  <si>
    <t>Ammekøer, &lt;400 kg</t>
  </si>
  <si>
    <t>Ammekøer, &gt;600 kg</t>
  </si>
  <si>
    <t>Forsuring i stald*</t>
  </si>
  <si>
    <t>"Opholdstid" henviser til gylles opholdstid i stalden.</t>
  </si>
  <si>
    <t>N i kunstgødning</t>
  </si>
  <si>
    <t>N i husdyrgødning</t>
  </si>
  <si>
    <t>N i slam</t>
  </si>
  <si>
    <t>N i anden organisk gødning*</t>
  </si>
  <si>
    <t>Gødskning</t>
  </si>
  <si>
    <t>N indhold</t>
  </si>
  <si>
    <t>Biogasbehandling**</t>
  </si>
  <si>
    <t>**Fælles- eller gårdanlæg</t>
  </si>
  <si>
    <t>Græsningsdage, dage</t>
  </si>
  <si>
    <t>Malkeøer, st. race, øko</t>
  </si>
  <si>
    <t>Malkeøer, jersey, øko</t>
  </si>
  <si>
    <t>Malkekøer, st. race, øko</t>
  </si>
  <si>
    <t>Malkekøer, jersey, øko</t>
  </si>
  <si>
    <t>*** Er i teknologilisten ændret til 33 %, men da dette først bliver indført i de historiske opgørelser fra Sub2024, er det ikke ændret i KF23</t>
  </si>
  <si>
    <t>Historiske opgørelser 1990-2021 og fremskrevet 2022-2040</t>
  </si>
  <si>
    <t>Mink er inklusiv ræve fra 1990-2011. Nul i 2021-2022 og 10 % af 2020 I 2023-2040 pga. COVID-19</t>
  </si>
  <si>
    <t>Teknologilisten (MST, 2021)</t>
  </si>
  <si>
    <t>Hansen, M.N., Kai, P. &amp; Birkmose, T.S., 2015. Vidensyntese om drivhusgasser og emissionsbaseret regulering i husdyrproduktionen. AgroTech.</t>
  </si>
  <si>
    <t>Jørgensen, Sisse Liv: Fremskrivning af minkbestanden, mail modtaget 25.11.2021. Ministeriet for Fødevarer, Landbrug og Fiskeri</t>
  </si>
  <si>
    <t>DCA nomtal: https://anis.au.dk/forskning/sektioner/husdyrernaering-og-fysiologi/normtal/</t>
  </si>
  <si>
    <t xml:space="preserve">Kai, P., Birkmose, T. &amp; Petersen, S., 2015: Slurry in Danish livestock Buildings. Report by AgroTech to the Danish Energy Agency, pp 32. </t>
  </si>
  <si>
    <t>Nielsen, O.-K., Plejdrup, M.S., Winther, M., Nielsen, M., Gyldenkærne, S., Mikkelsen, M.H., Albrektsen, R., Thomsen, M., Hjelgaard, K., Fauser, P., Bruun, H.G., Johannsen, V.K., Nord-Larsen, T., Vesterdal, L., Stupak, I., Scott-Bentsen, N., Rasmussen, E., Petersen, S.B., Baunbæk, L., &amp; Hansen, M.G. 2022. Denmark's National Inventory Report 2022. Emission Inventories 1990-2020 - Submitted under the United Nations Framework Convention on Climate Change and the Kyoto Protocol. Aarhus University, DCE – Danish Centre for Environment and Energy, 969 pp. Scientific Report No. 494 http://dce2.au.dk/pub/SR494.pdf</t>
  </si>
  <si>
    <t>Fremskrivning af dansk landbrug frem mod 2040 – efteråret 2022: 28. november 2022. Af Jørgen Dejgård Jensen</t>
  </si>
  <si>
    <t>Ude</t>
  </si>
  <si>
    <t>Konsum</t>
  </si>
  <si>
    <t>Rugeæg</t>
  </si>
  <si>
    <t>Øvrig fjerkræ*</t>
  </si>
  <si>
    <t>Får inkl lam*</t>
  </si>
  <si>
    <t>Geder*</t>
  </si>
  <si>
    <t>Summen kan afvige pga. afrunding</t>
  </si>
  <si>
    <t>*Der er kun én staldtype for disse dyretyper (ikke nærmere defineret)</t>
  </si>
  <si>
    <t>Forudsætninger anvendt ved beregning af forventet effekt af hyppig udslusning i svinestalde. Modtaget via Energistyrelsen 07.12.2022</t>
  </si>
  <si>
    <t xml:space="preserve">SEGES input til klimastatus og -fremskrivning 2023 – forudsætninger for fremskrivning af emissioner fra landbruget. Modtaget via Energistyrelsen 17.11.2022
</t>
  </si>
  <si>
    <t>Staldtypefordeling: Referenceliste (13)</t>
  </si>
  <si>
    <t>Malkekøer, Øko</t>
  </si>
  <si>
    <t>Tabel 3b - Øvrig kvæg spring fra 2002 til 2003 skyldes overgang for kvier fra antal producerede til årsopdræt (følger normtalssystemet)</t>
  </si>
  <si>
    <t>Mink er 0 fra 2021-2022 og 10 % af 2020 I 2023-2040 pga. COVID-19</t>
  </si>
  <si>
    <r>
      <t>Fra 2022 inkluderer dette reduktion I emission af CH4 for stalde med forsuri</t>
    </r>
    <r>
      <rPr>
        <sz val="11"/>
        <rFont val="Calibri"/>
        <family val="2"/>
        <scheme val="minor"/>
      </rPr>
      <t>ng og gyllekøling</t>
    </r>
  </si>
  <si>
    <t xml:space="preserve">*Procentdelene for 2007-2021 er baseret på information fra Miljøgodkendelser for husdyrbrug og leverandør for forsuringsanlæg og den reducerende emission af NH3 er inkluderet i den historiske opgørelse. </t>
  </si>
  <si>
    <t>Kvier, stor race</t>
  </si>
  <si>
    <t>Malkekøer, stor race</t>
  </si>
  <si>
    <t>Søer****</t>
  </si>
  <si>
    <t>Slagtesvin****</t>
  </si>
  <si>
    <t>****SEGES har for 2040 fremkrevet gyllekøling for søer til 70 % og for slagtesvin til 50 %, men disse er i KF23 sat ned, da miljøteknologier ikke kan kombineres i den model, der bruges for nuværende</t>
  </si>
  <si>
    <t>Tyre, stor race</t>
  </si>
  <si>
    <t>(3)</t>
  </si>
  <si>
    <t>(4)</t>
  </si>
  <si>
    <t>(3) ***</t>
  </si>
  <si>
    <t>(1)</t>
  </si>
  <si>
    <t>(6)</t>
  </si>
  <si>
    <t>IPCC guidelines 2019</t>
  </si>
  <si>
    <t>Lund, P. 2023. Prædiktion af udskillelse af kvælstof hos konventionelle og økologiske malkekøer i 2025, 2030, 2035 og 2040 på baggrund af data fra AGMEMOD-modellen for 2021, data fra ydelseskontrollen 2021 og NORMTAL-modellen for 2022/2023. 22 sider. Rådgivningsnotat fra DCA – Nationalt Center for Fødevarer og Jordbrug, Aarhus Universitet, leveret: 15. januar 2023</t>
  </si>
  <si>
    <t>Nørgaard, J.V., Hellwing, A.L.F. 2023. Fremskrivning af grises N_x0002_udskillelse fra dyr, stald og lager i år 2025, 2030, 2035 og 2040 - Landbrugsfremskrivningen 2022. 9 sider. Rådgivningsnotat fra DCA – Nationalt Center for Fødevarer og Jordbrug, Aarhus Universitet, leveret: 15. januar 2023</t>
  </si>
  <si>
    <t>Lund, P., Hellwing, A.L.F., Weisbjerg, M.R. 2023. Fremskrivning af me_x0002_tanomdannelsesfaktoren (Ym) for malkekøer frem mod 2040. 20 sider. Rådgivningsnotat fra DCA – Nationalt Center for Fødevarer og Jord_x0002_brug, Aarhus Universitet, leveret: 15. januar 2023</t>
  </si>
  <si>
    <t>Græsningsdage er middel for konventionel og økologisk produktion i de historiske år (1990-2021)</t>
  </si>
  <si>
    <t>Ym er fra 2025 for konventionelle køer inklusiv øget fedtindhold i foderet</t>
  </si>
  <si>
    <t>Græsdage: (13)</t>
  </si>
  <si>
    <t>Tabel 12 Mængde N i gødning udbragt på mark, kt N</t>
  </si>
  <si>
    <t>*Anden organisk gødning er industrislam og bioforgasset biomasse, der ikke er husdyrgødning</t>
  </si>
  <si>
    <t>48-59%</t>
  </si>
  <si>
    <t>38-59%</t>
  </si>
  <si>
    <t>Tabel 4b - Øvrig kvæg spring fra 2002 til 2003 skyldes overgang for kvier fra antal producerede til årsopdræt (følger normtalssystemet)</t>
  </si>
  <si>
    <t>I forhold til tabellernes opdeling af konventionelle og økologiske malkekvæg er der ikke taget højde for en evt. anden staldtypefordeling for økologiske malkekvæg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</si>
</sst>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Blue]#,##0"/>
    <numFmt numFmtId="165" formatCode="0.0"/>
    <numFmt numFmtId="166" formatCode="0.00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u/>
      <sz val="11"/>
      <name val="Calibri"/>
      <family val="2"/>
      <scheme val="minor"/>
    </font>
    <font>
      <u/>
      <sz val="10"/>
      <name val="Arial"/>
      <family val="2"/>
    </font>
    <font>
      <sz val="11"/>
      <color rgb="FF00B0F0"/>
      <name val="Calibri"/>
      <family val="2"/>
      <scheme val="minor"/>
    </font>
    <font>
      <sz val="11"/>
      <color indexed="8"/>
      <name val="Segoe U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Book Antiqua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6" fillId="0" borderId="0"/>
    <xf numFmtId="0" fontId="20" fillId="0" borderId="0" applyNumberFormat="0" applyFill="0" applyBorder="0" applyAlignment="0" applyProtection="0"/>
    <xf numFmtId="0" fontId="2" fillId="0" borderId="0"/>
  </cellStyleXfs>
  <cellXfs count="190">
    <xf numFmtId="0" fontId="0" fillId="0" borderId="0" xfId="0"/>
    <xf numFmtId="1" fontId="0" fillId="0" borderId="0" xfId="0" applyNumberFormat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0" fillId="0" borderId="0" xfId="0" applyFill="1" applyBorder="1"/>
    <xf numFmtId="0" fontId="0" fillId="0" borderId="1" xfId="0" applyFill="1" applyBorder="1"/>
    <xf numFmtId="0" fontId="0" fillId="0" borderId="0" xfId="0" applyFont="1" applyBorder="1"/>
    <xf numFmtId="0" fontId="3" fillId="0" borderId="0" xfId="0" applyFont="1"/>
    <xf numFmtId="3" fontId="0" fillId="0" borderId="0" xfId="0" applyNumberFormat="1"/>
    <xf numFmtId="0" fontId="3" fillId="0" borderId="0" xfId="0" applyFont="1" applyFill="1" applyBorder="1"/>
    <xf numFmtId="0" fontId="7" fillId="0" borderId="0" xfId="0" applyFont="1"/>
    <xf numFmtId="0" fontId="8" fillId="0" borderId="0" xfId="0" applyFont="1"/>
    <xf numFmtId="0" fontId="4" fillId="0" borderId="0" xfId="0" applyFont="1"/>
    <xf numFmtId="0" fontId="9" fillId="0" borderId="0" xfId="0" applyFont="1"/>
    <xf numFmtId="0" fontId="10" fillId="0" borderId="0" xfId="0" applyFont="1" applyBorder="1"/>
    <xf numFmtId="0" fontId="11" fillId="0" borderId="0" xfId="0" applyFont="1" applyBorder="1"/>
    <xf numFmtId="0" fontId="1" fillId="2" borderId="1" xfId="0" applyFont="1" applyFill="1" applyBorder="1"/>
    <xf numFmtId="0" fontId="0" fillId="2" borderId="0" xfId="0" applyFont="1" applyFill="1"/>
    <xf numFmtId="0" fontId="0" fillId="0" borderId="0" xfId="0" applyFont="1"/>
    <xf numFmtId="0" fontId="3" fillId="0" borderId="0" xfId="0" applyFont="1" applyBorder="1"/>
    <xf numFmtId="0" fontId="3" fillId="0" borderId="0" xfId="0" applyFont="1" applyFill="1"/>
    <xf numFmtId="0" fontId="3" fillId="0" borderId="1" xfId="0" applyFont="1" applyBorder="1"/>
    <xf numFmtId="0" fontId="0" fillId="0" borderId="1" xfId="0" applyFont="1" applyBorder="1"/>
    <xf numFmtId="0" fontId="12" fillId="0" borderId="0" xfId="0" applyFont="1" applyFill="1" applyBorder="1"/>
    <xf numFmtId="0" fontId="0" fillId="0" borderId="0" xfId="0" applyFont="1" applyFill="1"/>
    <xf numFmtId="0" fontId="5" fillId="0" borderId="0" xfId="0" applyFont="1" applyBorder="1"/>
    <xf numFmtId="0" fontId="13" fillId="0" borderId="0" xfId="0" applyFont="1" applyBorder="1"/>
    <xf numFmtId="0" fontId="4" fillId="0" borderId="0" xfId="0" applyFont="1" applyBorder="1"/>
    <xf numFmtId="0" fontId="6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1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0" xfId="0" applyFont="1" applyFill="1"/>
    <xf numFmtId="0" fontId="3" fillId="0" borderId="0" xfId="0" quotePrefix="1" applyFont="1" applyFill="1" applyBorder="1" applyAlignment="1">
      <alignment horizontal="center"/>
    </xf>
    <xf numFmtId="0" fontId="0" fillId="0" borderId="1" xfId="0" applyFont="1" applyFill="1" applyBorder="1"/>
    <xf numFmtId="0" fontId="3" fillId="0" borderId="1" xfId="1" applyFont="1" applyFill="1" applyBorder="1" applyAlignment="1">
      <alignment horizontal="center"/>
    </xf>
    <xf numFmtId="0" fontId="3" fillId="0" borderId="1" xfId="1" quotePrefix="1" applyFont="1" applyFill="1" applyBorder="1" applyAlignment="1">
      <alignment horizontal="center"/>
    </xf>
    <xf numFmtId="164" fontId="3" fillId="0" borderId="0" xfId="0" applyNumberFormat="1" applyFont="1" applyFill="1"/>
    <xf numFmtId="164" fontId="3" fillId="0" borderId="0" xfId="0" quotePrefix="1" applyNumberFormat="1" applyFont="1" applyFill="1" applyAlignment="1">
      <alignment horizontal="center"/>
    </xf>
    <xf numFmtId="164" fontId="3" fillId="0" borderId="1" xfId="0" quotePrefix="1" applyNumberFormat="1" applyFont="1" applyFill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9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0" fillId="3" borderId="0" xfId="0" quotePrefix="1" applyFont="1" applyFill="1"/>
    <xf numFmtId="3" fontId="0" fillId="2" borderId="0" xfId="0" applyNumberFormat="1" applyFill="1"/>
    <xf numFmtId="0" fontId="0" fillId="2" borderId="0" xfId="0" applyFill="1"/>
    <xf numFmtId="1" fontId="0" fillId="2" borderId="0" xfId="0" applyNumberFormat="1" applyFill="1"/>
    <xf numFmtId="0" fontId="0" fillId="2" borderId="1" xfId="0" applyFill="1" applyBorder="1"/>
    <xf numFmtId="0" fontId="0" fillId="0" borderId="0" xfId="0" quotePrefix="1" applyFill="1" applyBorder="1"/>
    <xf numFmtId="0" fontId="0" fillId="0" borderId="1" xfId="0" quotePrefix="1" applyFill="1" applyBorder="1"/>
    <xf numFmtId="3" fontId="0" fillId="2" borderId="0" xfId="0" applyNumberFormat="1" applyFont="1" applyFill="1"/>
    <xf numFmtId="3" fontId="0" fillId="0" borderId="0" xfId="0" applyNumberFormat="1" applyFont="1"/>
    <xf numFmtId="3" fontId="0" fillId="2" borderId="1" xfId="0" applyNumberFormat="1" applyFont="1" applyFill="1" applyBorder="1"/>
    <xf numFmtId="3" fontId="0" fillId="0" borderId="1" xfId="0" applyNumberFormat="1" applyFont="1" applyBorder="1"/>
    <xf numFmtId="2" fontId="0" fillId="2" borderId="2" xfId="0" applyNumberFormat="1" applyFont="1" applyFill="1" applyBorder="1"/>
    <xf numFmtId="2" fontId="0" fillId="2" borderId="1" xfId="0" applyNumberFormat="1" applyFont="1" applyFill="1" applyBorder="1"/>
    <xf numFmtId="166" fontId="0" fillId="2" borderId="0" xfId="0" applyNumberFormat="1" applyFont="1" applyFill="1"/>
    <xf numFmtId="2" fontId="0" fillId="2" borderId="0" xfId="0" applyNumberFormat="1" applyFont="1" applyFill="1"/>
    <xf numFmtId="2" fontId="0" fillId="0" borderId="0" xfId="0" applyNumberFormat="1" applyFont="1"/>
    <xf numFmtId="2" fontId="0" fillId="0" borderId="1" xfId="0" applyNumberFormat="1" applyFont="1" applyBorder="1"/>
    <xf numFmtId="2" fontId="0" fillId="0" borderId="2" xfId="0" applyNumberFormat="1" applyFont="1" applyBorder="1"/>
    <xf numFmtId="2" fontId="0" fillId="0" borderId="0" xfId="0" applyNumberFormat="1" applyFont="1" applyBorder="1"/>
    <xf numFmtId="2" fontId="0" fillId="2" borderId="0" xfId="0" applyNumberFormat="1" applyFont="1" applyFill="1" applyBorder="1"/>
    <xf numFmtId="2" fontId="0" fillId="2" borderId="4" xfId="0" applyNumberFormat="1" applyFont="1" applyFill="1" applyBorder="1"/>
    <xf numFmtId="2" fontId="0" fillId="0" borderId="0" xfId="0" applyNumberFormat="1" applyFont="1" applyFill="1"/>
    <xf numFmtId="2" fontId="0" fillId="0" borderId="4" xfId="0" applyNumberFormat="1" applyFont="1" applyFill="1" applyBorder="1"/>
    <xf numFmtId="165" fontId="0" fillId="2" borderId="0" xfId="0" applyNumberFormat="1" applyFont="1" applyFill="1"/>
    <xf numFmtId="0" fontId="3" fillId="0" borderId="0" xfId="0" applyFont="1" applyFill="1" applyBorder="1" applyAlignment="1">
      <alignment vertical="top"/>
    </xf>
    <xf numFmtId="165" fontId="0" fillId="0" borderId="0" xfId="0" applyNumberFormat="1" applyFont="1" applyFill="1"/>
    <xf numFmtId="2" fontId="0" fillId="0" borderId="1" xfId="0" applyNumberFormat="1" applyFont="1" applyFill="1" applyBorder="1"/>
    <xf numFmtId="166" fontId="0" fillId="0" borderId="0" xfId="0" applyNumberFormat="1" applyFont="1" applyFill="1"/>
    <xf numFmtId="0" fontId="3" fillId="0" borderId="0" xfId="0" applyFont="1" applyFill="1" applyAlignment="1">
      <alignment vertical="top"/>
    </xf>
    <xf numFmtId="0" fontId="0" fillId="0" borderId="0" xfId="0" applyFill="1"/>
    <xf numFmtId="167" fontId="0" fillId="2" borderId="0" xfId="0" applyNumberFormat="1" applyFont="1" applyFill="1"/>
    <xf numFmtId="167" fontId="0" fillId="0" borderId="0" xfId="0" applyNumberFormat="1" applyFont="1" applyFill="1"/>
    <xf numFmtId="3" fontId="0" fillId="0" borderId="0" xfId="0" applyNumberFormat="1" applyFill="1"/>
    <xf numFmtId="165" fontId="0" fillId="2" borderId="0" xfId="0" applyNumberFormat="1" applyFill="1"/>
    <xf numFmtId="165" fontId="0" fillId="0" borderId="0" xfId="0" applyNumberFormat="1"/>
    <xf numFmtId="2" fontId="0" fillId="2" borderId="1" xfId="0" applyNumberFormat="1" applyFill="1" applyBorder="1"/>
    <xf numFmtId="2" fontId="0" fillId="0" borderId="1" xfId="0" applyNumberFormat="1" applyFill="1" applyBorder="1"/>
    <xf numFmtId="3" fontId="0" fillId="2" borderId="1" xfId="0" applyNumberFormat="1" applyFill="1" applyBorder="1"/>
    <xf numFmtId="3" fontId="0" fillId="0" borderId="1" xfId="0" applyNumberFormat="1" applyFill="1" applyBorder="1"/>
    <xf numFmtId="165" fontId="0" fillId="2" borderId="1" xfId="0" applyNumberFormat="1" applyFill="1" applyBorder="1"/>
    <xf numFmtId="165" fontId="0" fillId="0" borderId="1" xfId="0" applyNumberFormat="1" applyFill="1" applyBorder="1"/>
    <xf numFmtId="0" fontId="15" fillId="0" borderId="3" xfId="2" applyFont="1" applyFill="1" applyBorder="1" applyAlignment="1">
      <alignment horizontal="right"/>
    </xf>
    <xf numFmtId="1" fontId="0" fillId="0" borderId="0" xfId="0" applyNumberFormat="1" applyFill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/>
    <xf numFmtId="0" fontId="17" fillId="0" borderId="3" xfId="3" applyFont="1" applyFill="1" applyBorder="1" applyAlignment="1">
      <alignment horizontal="right" wrapText="1"/>
    </xf>
    <xf numFmtId="0" fontId="17" fillId="2" borderId="3" xfId="3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3" fillId="0" borderId="0" xfId="1" applyFont="1" applyFill="1" applyAlignment="1">
      <alignment horizontal="center"/>
    </xf>
    <xf numFmtId="1" fontId="0" fillId="2" borderId="1" xfId="0" applyNumberFormat="1" applyFill="1" applyBorder="1"/>
    <xf numFmtId="1" fontId="0" fillId="0" borderId="1" xfId="0" applyNumberFormat="1" applyBorder="1"/>
    <xf numFmtId="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0" xfId="0" applyFont="1" applyFill="1"/>
    <xf numFmtId="0" fontId="19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15" fontId="3" fillId="0" borderId="0" xfId="0" applyNumberFormat="1" applyFont="1" applyFill="1" applyAlignment="1">
      <alignment vertical="top"/>
    </xf>
    <xf numFmtId="0" fontId="1" fillId="0" borderId="0" xfId="0" applyFont="1" applyBorder="1"/>
    <xf numFmtId="0" fontId="8" fillId="0" borderId="0" xfId="0" applyFont="1" applyBorder="1"/>
    <xf numFmtId="0" fontId="15" fillId="0" borderId="5" xfId="2" applyFont="1" applyFill="1" applyBorder="1" applyAlignment="1">
      <alignment horizontal="right"/>
    </xf>
    <xf numFmtId="0" fontId="15" fillId="0" borderId="0" xfId="2" applyFont="1" applyFill="1" applyBorder="1" applyAlignment="1">
      <alignment horizontal="right"/>
    </xf>
    <xf numFmtId="0" fontId="20" fillId="0" borderId="0" xfId="4" applyAlignment="1">
      <alignment horizontal="center"/>
    </xf>
    <xf numFmtId="0" fontId="3" fillId="2" borderId="1" xfId="0" applyFont="1" applyFill="1" applyBorder="1"/>
    <xf numFmtId="165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165" fontId="0" fillId="0" borderId="1" xfId="0" applyNumberFormat="1" applyBorder="1"/>
    <xf numFmtId="165" fontId="3" fillId="0" borderId="1" xfId="0" applyNumberFormat="1" applyFont="1" applyBorder="1"/>
    <xf numFmtId="0" fontId="1" fillId="0" borderId="1" xfId="0" applyFont="1" applyFill="1" applyBorder="1"/>
    <xf numFmtId="0" fontId="3" fillId="0" borderId="0" xfId="1" quotePrefix="1" applyFont="1" applyFill="1" applyBorder="1" applyAlignment="1">
      <alignment horizontal="center"/>
    </xf>
    <xf numFmtId="3" fontId="0" fillId="2" borderId="2" xfId="0" applyNumberFormat="1" applyFont="1" applyFill="1" applyBorder="1"/>
    <xf numFmtId="3" fontId="0" fillId="0" borderId="2" xfId="0" applyNumberFormat="1" applyFont="1" applyBorder="1"/>
    <xf numFmtId="0" fontId="0" fillId="0" borderId="0" xfId="0" quotePrefix="1" applyFont="1" applyBorder="1" applyAlignment="1">
      <alignment horizontal="center"/>
    </xf>
    <xf numFmtId="0" fontId="3" fillId="0" borderId="2" xfId="0" applyFont="1" applyFill="1" applyBorder="1"/>
    <xf numFmtId="0" fontId="3" fillId="0" borderId="4" xfId="0" quotePrefix="1" applyFont="1" applyFill="1" applyBorder="1" applyAlignment="1">
      <alignment horizontal="center"/>
    </xf>
    <xf numFmtId="1" fontId="0" fillId="2" borderId="0" xfId="0" applyNumberFormat="1" applyFill="1" applyBorder="1"/>
    <xf numFmtId="1" fontId="0" fillId="2" borderId="2" xfId="0" applyNumberFormat="1" applyFill="1" applyBorder="1"/>
    <xf numFmtId="1" fontId="0" fillId="0" borderId="2" xfId="0" applyNumberFormat="1" applyBorder="1"/>
    <xf numFmtId="0" fontId="21" fillId="0" borderId="0" xfId="0" applyFont="1" applyAlignment="1">
      <alignment vertical="center"/>
    </xf>
    <xf numFmtId="0" fontId="11" fillId="0" borderId="0" xfId="0" applyFont="1" applyFill="1" applyBorder="1"/>
    <xf numFmtId="0" fontId="10" fillId="0" borderId="0" xfId="0" applyFont="1" applyFill="1" applyBorder="1"/>
    <xf numFmtId="0" fontId="6" fillId="0" borderId="1" xfId="0" applyFont="1" applyFill="1" applyBorder="1"/>
    <xf numFmtId="0" fontId="0" fillId="0" borderId="2" xfId="0" applyFont="1" applyFill="1" applyBorder="1"/>
    <xf numFmtId="0" fontId="3" fillId="0" borderId="1" xfId="1" applyFont="1" applyFill="1" applyBorder="1"/>
    <xf numFmtId="0" fontId="3" fillId="0" borderId="0" xfId="0" applyFont="1" applyFill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/>
    <xf numFmtId="0" fontId="0" fillId="0" borderId="4" xfId="0" applyFont="1" applyFill="1" applyBorder="1"/>
    <xf numFmtId="0" fontId="0" fillId="0" borderId="0" xfId="0" quotePrefix="1" applyFont="1" applyFill="1"/>
    <xf numFmtId="0" fontId="8" fillId="0" borderId="0" xfId="0" applyFont="1" applyFill="1"/>
    <xf numFmtId="0" fontId="3" fillId="0" borderId="4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top"/>
    </xf>
    <xf numFmtId="0" fontId="0" fillId="0" borderId="4" xfId="0" applyFill="1" applyBorder="1"/>
    <xf numFmtId="9" fontId="0" fillId="0" borderId="1" xfId="0" applyNumberFormat="1" applyFill="1" applyBorder="1" applyAlignment="1">
      <alignment horizontal="right"/>
    </xf>
    <xf numFmtId="0" fontId="4" fillId="0" borderId="0" xfId="0" applyFont="1" applyFill="1"/>
    <xf numFmtId="0" fontId="9" fillId="0" borderId="0" xfId="0" applyFont="1" applyFill="1"/>
    <xf numFmtId="0" fontId="21" fillId="0" borderId="0" xfId="0" applyFont="1" applyFill="1" applyAlignment="1">
      <alignment vertical="center"/>
    </xf>
    <xf numFmtId="3" fontId="0" fillId="2" borderId="0" xfId="0" applyNumberFormat="1" applyFont="1" applyFill="1" applyBorder="1"/>
    <xf numFmtId="3" fontId="0" fillId="0" borderId="0" xfId="0" applyNumberFormat="1" applyFont="1" applyBorder="1"/>
    <xf numFmtId="0" fontId="17" fillId="2" borderId="0" xfId="3" applyFont="1" applyFill="1" applyBorder="1" applyAlignment="1">
      <alignment horizontal="right" wrapText="1"/>
    </xf>
    <xf numFmtId="0" fontId="17" fillId="0" borderId="0" xfId="3" applyFont="1" applyFill="1" applyBorder="1" applyAlignment="1">
      <alignment horizontal="right" wrapText="1"/>
    </xf>
    <xf numFmtId="2" fontId="0" fillId="0" borderId="0" xfId="0" applyNumberFormat="1" applyFont="1" applyFill="1" applyBorder="1"/>
    <xf numFmtId="0" fontId="4" fillId="0" borderId="0" xfId="0" quotePrefix="1" applyFont="1"/>
    <xf numFmtId="2" fontId="0" fillId="2" borderId="0" xfId="0" applyNumberFormat="1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65" fontId="3" fillId="0" borderId="2" xfId="0" applyNumberFormat="1" applyFont="1" applyBorder="1"/>
    <xf numFmtId="165" fontId="3" fillId="0" borderId="0" xfId="0" applyNumberFormat="1" applyFont="1" applyBorder="1"/>
    <xf numFmtId="165" fontId="0" fillId="0" borderId="0" xfId="0" applyNumberFormat="1" applyBorder="1"/>
    <xf numFmtId="165" fontId="0" fillId="0" borderId="2" xfId="0" applyNumberFormat="1" applyBorder="1"/>
    <xf numFmtId="2" fontId="0" fillId="0" borderId="2" xfId="0" applyNumberFormat="1" applyFill="1" applyBorder="1"/>
    <xf numFmtId="2" fontId="0" fillId="2" borderId="2" xfId="0" applyNumberFormat="1" applyFill="1" applyBorder="1"/>
    <xf numFmtId="1" fontId="3" fillId="2" borderId="1" xfId="0" applyNumberFormat="1" applyFont="1" applyFill="1" applyBorder="1"/>
    <xf numFmtId="2" fontId="0" fillId="2" borderId="0" xfId="0" applyNumberFormat="1" applyFill="1"/>
    <xf numFmtId="1" fontId="3" fillId="2" borderId="1" xfId="0" applyNumberFormat="1" applyFont="1" applyFill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9" fontId="0" fillId="0" borderId="0" xfId="0" applyNumberFormat="1"/>
    <xf numFmtId="9" fontId="0" fillId="0" borderId="1" xfId="0" applyNumberFormat="1" applyBorder="1"/>
    <xf numFmtId="0" fontId="0" fillId="0" borderId="1" xfId="0" quotePrefix="1" applyBorder="1"/>
    <xf numFmtId="0" fontId="0" fillId="0" borderId="0" xfId="0" quotePrefix="1" applyBorder="1"/>
    <xf numFmtId="3" fontId="0" fillId="2" borderId="0" xfId="0" applyNumberFormat="1" applyFill="1" applyBorder="1"/>
    <xf numFmtId="3" fontId="0" fillId="0" borderId="0" xfId="0" applyNumberFormat="1" applyFill="1" applyBorder="1"/>
    <xf numFmtId="0" fontId="18" fillId="2" borderId="0" xfId="0" applyFont="1" applyFill="1" applyBorder="1"/>
    <xf numFmtId="0" fontId="18" fillId="2" borderId="1" xfId="0" applyFont="1" applyFill="1" applyBorder="1"/>
    <xf numFmtId="0" fontId="18" fillId="0" borderId="0" xfId="0" applyFont="1" applyFill="1" applyBorder="1"/>
    <xf numFmtId="0" fontId="18" fillId="0" borderId="1" xfId="0" applyFont="1" applyFill="1" applyBorder="1"/>
    <xf numFmtId="2" fontId="17" fillId="0" borderId="0" xfId="3" applyNumberFormat="1" applyFont="1" applyFill="1" applyBorder="1" applyAlignment="1">
      <alignment horizontal="right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quotePrefix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2" fillId="0" borderId="0" xfId="0" applyFont="1" applyFill="1" applyAlignment="1">
      <alignment vertical="center"/>
    </xf>
    <xf numFmtId="165" fontId="0" fillId="2" borderId="2" xfId="0" applyNumberFormat="1" applyFill="1" applyBorder="1"/>
    <xf numFmtId="165" fontId="0" fillId="0" borderId="2" xfId="0" applyNumberFormat="1" applyFill="1" applyBorder="1"/>
    <xf numFmtId="0" fontId="15" fillId="0" borderId="3" xfId="5" applyFont="1" applyFill="1" applyBorder="1" applyAlignment="1">
      <alignment horizontal="right" wrapText="1"/>
    </xf>
    <xf numFmtId="1" fontId="0" fillId="0" borderId="0" xfId="0" applyNumberFormat="1" applyFill="1" applyBorder="1"/>
  </cellXfs>
  <cellStyles count="6">
    <cellStyle name="Link" xfId="4" builtinId="8"/>
    <cellStyle name="Normal" xfId="0" builtinId="0"/>
    <cellStyle name="Normal 2" xfId="1"/>
    <cellStyle name="Normal_MJ pr ko" xfId="2"/>
    <cellStyle name="Normal_N udskillelse" xfId="3"/>
    <cellStyle name="Normal_TblDyr (malkekøer)" xfId="5"/>
  </cellStyles>
  <dxfs count="4"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el1" displayName="Tabel1" ref="A7:B8" totalsRowShown="0" headerRowDxfId="3" dataDxfId="2">
  <autoFilter ref="A7:B8"/>
  <tableColumns count="2">
    <tableColumn id="1" name="Dato" dataDxfId="1"/>
    <tableColumn id="2" name="No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workbookViewId="0">
      <selection activeCell="B19" sqref="B19"/>
    </sheetView>
  </sheetViews>
  <sheetFormatPr defaultRowHeight="15" x14ac:dyDescent="0.25"/>
  <cols>
    <col min="1" max="1" width="11.85546875" customWidth="1"/>
    <col min="2" max="2" width="118.140625" bestFit="1" customWidth="1"/>
  </cols>
  <sheetData>
    <row r="1" spans="1:15" x14ac:dyDescent="0.25">
      <c r="A1" t="s">
        <v>185</v>
      </c>
    </row>
    <row r="3" spans="1:15" x14ac:dyDescent="0.25">
      <c r="A3" t="s">
        <v>102</v>
      </c>
    </row>
    <row r="6" spans="1:15" x14ac:dyDescent="0.25">
      <c r="A6" s="106" t="s">
        <v>205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107" t="s">
        <v>206</v>
      </c>
      <c r="B7" s="107" t="s">
        <v>207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109"/>
      <c r="B8" s="108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22" sqref="E22"/>
    </sheetView>
  </sheetViews>
  <sheetFormatPr defaultRowHeight="15" x14ac:dyDescent="0.25"/>
  <cols>
    <col min="1" max="1" width="28.5703125" customWidth="1"/>
    <col min="2" max="2" width="22.28515625" bestFit="1" customWidth="1"/>
    <col min="3" max="3" width="14.28515625" bestFit="1" customWidth="1"/>
    <col min="5" max="5" width="10.140625" bestFit="1" customWidth="1"/>
    <col min="6" max="6" width="19" bestFit="1" customWidth="1"/>
  </cols>
  <sheetData>
    <row r="1" spans="1:6" ht="18.75" x14ac:dyDescent="0.3">
      <c r="A1" s="15" t="s">
        <v>157</v>
      </c>
    </row>
    <row r="2" spans="1:6" ht="18.75" x14ac:dyDescent="0.3">
      <c r="A2" s="15"/>
    </row>
    <row r="3" spans="1:6" ht="18.75" x14ac:dyDescent="0.3">
      <c r="A3" s="132"/>
      <c r="B3" s="81"/>
      <c r="C3" s="81"/>
      <c r="D3" s="81"/>
      <c r="E3" s="81"/>
      <c r="F3" s="81"/>
    </row>
    <row r="4" spans="1:6" ht="16.5" x14ac:dyDescent="0.3">
      <c r="A4" s="131" t="s">
        <v>234</v>
      </c>
      <c r="B4" s="81"/>
      <c r="C4" s="81"/>
      <c r="D4" s="81"/>
      <c r="E4" s="81"/>
      <c r="F4" s="81"/>
    </row>
    <row r="5" spans="1:6" x14ac:dyDescent="0.25">
      <c r="A5" s="81"/>
      <c r="B5" s="81"/>
      <c r="C5" s="81"/>
      <c r="D5" s="81"/>
      <c r="E5" s="81"/>
      <c r="F5" s="81"/>
    </row>
    <row r="6" spans="1:6" x14ac:dyDescent="0.25">
      <c r="A6" s="120" t="s">
        <v>86</v>
      </c>
      <c r="B6" s="120" t="s">
        <v>12</v>
      </c>
      <c r="C6" s="120" t="s">
        <v>13</v>
      </c>
      <c r="D6" s="120" t="s">
        <v>14</v>
      </c>
      <c r="E6" s="120" t="s">
        <v>15</v>
      </c>
      <c r="F6" s="120" t="s">
        <v>16</v>
      </c>
    </row>
    <row r="7" spans="1:6" x14ac:dyDescent="0.25">
      <c r="A7" s="81" t="s">
        <v>5</v>
      </c>
      <c r="B7" s="81" t="s">
        <v>17</v>
      </c>
      <c r="C7" s="81" t="s">
        <v>1</v>
      </c>
      <c r="D7" s="81" t="s">
        <v>19</v>
      </c>
      <c r="E7" s="169">
        <v>0.2</v>
      </c>
      <c r="F7" s="57" t="s">
        <v>310</v>
      </c>
    </row>
    <row r="8" spans="1:6" x14ac:dyDescent="0.25">
      <c r="A8" s="6"/>
      <c r="B8" s="6" t="s">
        <v>18</v>
      </c>
      <c r="C8" s="6" t="s">
        <v>1</v>
      </c>
      <c r="D8" s="6" t="s">
        <v>20</v>
      </c>
      <c r="E8" s="170">
        <v>0.2</v>
      </c>
      <c r="F8" s="171" t="s">
        <v>311</v>
      </c>
    </row>
    <row r="9" spans="1:6" x14ac:dyDescent="0.25">
      <c r="A9" s="81" t="s">
        <v>21</v>
      </c>
      <c r="B9" s="5" t="s">
        <v>17</v>
      </c>
      <c r="C9" s="5" t="s">
        <v>22</v>
      </c>
      <c r="D9" s="81" t="s">
        <v>19</v>
      </c>
      <c r="E9" s="169">
        <v>0.5</v>
      </c>
      <c r="F9" s="57" t="s">
        <v>312</v>
      </c>
    </row>
    <row r="10" spans="1:6" x14ac:dyDescent="0.25">
      <c r="A10" s="81"/>
      <c r="B10" s="5" t="s">
        <v>17</v>
      </c>
      <c r="C10" s="5" t="s">
        <v>1</v>
      </c>
      <c r="D10" s="81" t="s">
        <v>19</v>
      </c>
      <c r="E10" s="169">
        <v>0.64</v>
      </c>
      <c r="F10" s="57" t="s">
        <v>310</v>
      </c>
    </row>
    <row r="11" spans="1:6" x14ac:dyDescent="0.25">
      <c r="A11" s="81"/>
      <c r="B11" s="5" t="s">
        <v>23</v>
      </c>
      <c r="C11" s="5" t="s">
        <v>22</v>
      </c>
      <c r="D11" s="81" t="s">
        <v>19</v>
      </c>
      <c r="E11" s="169">
        <v>0.49</v>
      </c>
      <c r="F11" s="57" t="s">
        <v>310</v>
      </c>
    </row>
    <row r="12" spans="1:6" x14ac:dyDescent="0.25">
      <c r="A12" s="81"/>
      <c r="B12" s="5" t="s">
        <v>23</v>
      </c>
      <c r="C12" s="5" t="s">
        <v>1</v>
      </c>
      <c r="D12" s="81" t="s">
        <v>19</v>
      </c>
      <c r="E12" s="169">
        <v>0.4</v>
      </c>
      <c r="F12" s="57" t="s">
        <v>310</v>
      </c>
    </row>
    <row r="13" spans="1:6" x14ac:dyDescent="0.25">
      <c r="A13" s="81"/>
      <c r="B13" s="5" t="s">
        <v>18</v>
      </c>
      <c r="C13" s="5" t="s">
        <v>22</v>
      </c>
      <c r="D13" s="81" t="s">
        <v>20</v>
      </c>
      <c r="E13" s="169">
        <v>0.6</v>
      </c>
      <c r="F13" s="172" t="s">
        <v>311</v>
      </c>
    </row>
    <row r="14" spans="1:6" x14ac:dyDescent="0.25">
      <c r="A14" s="81"/>
      <c r="B14" s="5" t="s">
        <v>18</v>
      </c>
      <c r="C14" s="5" t="s">
        <v>1</v>
      </c>
      <c r="D14" s="81" t="s">
        <v>20</v>
      </c>
      <c r="E14" s="169">
        <v>0.6</v>
      </c>
      <c r="F14" s="172" t="s">
        <v>311</v>
      </c>
    </row>
    <row r="15" spans="1:6" x14ac:dyDescent="0.25">
      <c r="A15" s="81"/>
      <c r="B15" s="5" t="s">
        <v>24</v>
      </c>
      <c r="C15" s="5" t="s">
        <v>22</v>
      </c>
      <c r="D15" s="81" t="s">
        <v>19</v>
      </c>
      <c r="E15" s="169">
        <v>0.49</v>
      </c>
      <c r="F15" s="57" t="s">
        <v>310</v>
      </c>
    </row>
    <row r="16" spans="1:6" x14ac:dyDescent="0.25">
      <c r="A16" s="6"/>
      <c r="B16" s="6" t="s">
        <v>24</v>
      </c>
      <c r="C16" s="6" t="s">
        <v>1</v>
      </c>
      <c r="D16" s="6" t="s">
        <v>19</v>
      </c>
      <c r="E16" s="170">
        <v>0.4</v>
      </c>
      <c r="F16" s="58" t="s">
        <v>310</v>
      </c>
    </row>
    <row r="17" spans="1:7" x14ac:dyDescent="0.25">
      <c r="A17" s="81" t="s">
        <v>7</v>
      </c>
      <c r="B17" s="5" t="s">
        <v>17</v>
      </c>
      <c r="C17" s="5" t="s">
        <v>2</v>
      </c>
      <c r="D17" s="81" t="s">
        <v>19</v>
      </c>
      <c r="E17" s="169">
        <v>0.61</v>
      </c>
      <c r="F17" s="81" t="s">
        <v>25</v>
      </c>
    </row>
    <row r="18" spans="1:7" x14ac:dyDescent="0.25">
      <c r="A18" s="81"/>
      <c r="B18" s="5" t="s">
        <v>17</v>
      </c>
      <c r="C18" s="5" t="s">
        <v>3</v>
      </c>
      <c r="D18" s="81" t="s">
        <v>19</v>
      </c>
      <c r="E18" s="169">
        <v>0.54</v>
      </c>
      <c r="F18" s="81" t="s">
        <v>25</v>
      </c>
    </row>
    <row r="19" spans="1:7" x14ac:dyDescent="0.25">
      <c r="A19" s="6"/>
      <c r="B19" s="6" t="s">
        <v>17</v>
      </c>
      <c r="C19" s="6" t="s">
        <v>4</v>
      </c>
      <c r="D19" s="6" t="s">
        <v>19</v>
      </c>
      <c r="E19" s="170">
        <v>0.56000000000000005</v>
      </c>
      <c r="F19" s="6" t="s">
        <v>25</v>
      </c>
    </row>
    <row r="20" spans="1:7" x14ac:dyDescent="0.25">
      <c r="A20" s="81" t="s">
        <v>271</v>
      </c>
      <c r="B20" s="5" t="s">
        <v>23</v>
      </c>
      <c r="C20" s="5" t="s">
        <v>22</v>
      </c>
      <c r="D20" s="5" t="s">
        <v>20</v>
      </c>
      <c r="E20" s="104" t="s">
        <v>324</v>
      </c>
      <c r="F20" s="57" t="s">
        <v>313</v>
      </c>
      <c r="G20" s="81"/>
    </row>
    <row r="21" spans="1:7" s="2" customFormat="1" x14ac:dyDescent="0.25">
      <c r="A21" s="5"/>
      <c r="B21" s="5" t="s">
        <v>23</v>
      </c>
      <c r="C21" s="5" t="s">
        <v>1</v>
      </c>
      <c r="D21" s="5" t="s">
        <v>20</v>
      </c>
      <c r="E21" s="105" t="s">
        <v>325</v>
      </c>
      <c r="F21" s="57" t="s">
        <v>313</v>
      </c>
    </row>
    <row r="22" spans="1:7" x14ac:dyDescent="0.25">
      <c r="A22" s="5"/>
      <c r="B22" s="5" t="s">
        <v>23</v>
      </c>
      <c r="C22" s="5" t="s">
        <v>22</v>
      </c>
      <c r="D22" s="5" t="s">
        <v>90</v>
      </c>
      <c r="E22" s="104">
        <v>0.88</v>
      </c>
      <c r="F22" s="57" t="s">
        <v>314</v>
      </c>
    </row>
    <row r="23" spans="1:7" x14ac:dyDescent="0.25">
      <c r="A23" s="6"/>
      <c r="B23" s="6" t="s">
        <v>23</v>
      </c>
      <c r="C23" s="6" t="s">
        <v>1</v>
      </c>
      <c r="D23" s="6" t="s">
        <v>90</v>
      </c>
      <c r="E23" s="147">
        <v>0.87</v>
      </c>
      <c r="F23" s="58" t="s">
        <v>314</v>
      </c>
    </row>
    <row r="24" spans="1:7" x14ac:dyDescent="0.25">
      <c r="A24" s="97" t="s">
        <v>8</v>
      </c>
      <c r="B24" s="81" t="s">
        <v>17</v>
      </c>
      <c r="C24" s="5" t="s">
        <v>9</v>
      </c>
      <c r="D24" s="81" t="s">
        <v>19</v>
      </c>
      <c r="E24" s="169">
        <v>0.3</v>
      </c>
      <c r="F24" s="57" t="s">
        <v>310</v>
      </c>
    </row>
    <row r="25" spans="1:7" x14ac:dyDescent="0.25">
      <c r="A25" s="41" t="s">
        <v>10</v>
      </c>
      <c r="B25" s="6" t="s">
        <v>17</v>
      </c>
      <c r="C25" s="6" t="s">
        <v>11</v>
      </c>
      <c r="D25" s="6" t="s">
        <v>19</v>
      </c>
      <c r="E25" s="170">
        <v>0.27</v>
      </c>
      <c r="F25" s="58" t="s">
        <v>310</v>
      </c>
    </row>
    <row r="26" spans="1:7" x14ac:dyDescent="0.25">
      <c r="A26" s="81"/>
      <c r="B26" s="81"/>
      <c r="C26" s="81"/>
      <c r="D26" s="81"/>
      <c r="E26" s="81"/>
      <c r="F26" s="81"/>
    </row>
    <row r="27" spans="1:7" x14ac:dyDescent="0.25">
      <c r="A27" s="81" t="s">
        <v>129</v>
      </c>
      <c r="B27" s="148" t="s">
        <v>98</v>
      </c>
      <c r="C27" s="81"/>
      <c r="D27" s="81"/>
      <c r="E27" s="81"/>
      <c r="F27" s="81"/>
    </row>
    <row r="28" spans="1:7" x14ac:dyDescent="0.25">
      <c r="A28" s="13"/>
      <c r="B28" s="5" t="s">
        <v>272</v>
      </c>
    </row>
    <row r="29" spans="1:7" x14ac:dyDescent="0.25">
      <c r="A29" s="13"/>
      <c r="B29" s="5" t="s">
        <v>278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B7" sqref="B7"/>
    </sheetView>
  </sheetViews>
  <sheetFormatPr defaultRowHeight="15" x14ac:dyDescent="0.25"/>
  <cols>
    <col min="1" max="1" width="13.85546875" style="81" customWidth="1"/>
    <col min="2" max="2" width="10.140625" customWidth="1"/>
    <col min="3" max="3" width="10.140625" hidden="1" customWidth="1"/>
    <col min="4" max="4" width="9.5703125" hidden="1" customWidth="1"/>
    <col min="5" max="5" width="9" hidden="1" customWidth="1"/>
    <col min="6" max="6" width="9.85546875" hidden="1" customWidth="1"/>
    <col min="7" max="7" width="10.140625" customWidth="1"/>
    <col min="8" max="8" width="8.28515625" hidden="1" customWidth="1"/>
    <col min="9" max="9" width="8.85546875" hidden="1" customWidth="1"/>
    <col min="10" max="10" width="8.28515625" hidden="1" customWidth="1"/>
    <col min="11" max="11" width="9.42578125" hidden="1" customWidth="1"/>
    <col min="12" max="12" width="10.140625" customWidth="1"/>
    <col min="13" max="13" width="9.5703125" hidden="1" customWidth="1"/>
    <col min="14" max="14" width="9.28515625" hidden="1" customWidth="1"/>
    <col min="15" max="15" width="9.5703125" hidden="1" customWidth="1"/>
    <col min="16" max="16" width="9.85546875" hidden="1" customWidth="1"/>
    <col min="17" max="17" width="10.140625" customWidth="1"/>
    <col min="18" max="18" width="9.42578125" hidden="1" customWidth="1"/>
    <col min="19" max="19" width="9.85546875" hidden="1" customWidth="1"/>
    <col min="20" max="20" width="10" hidden="1" customWidth="1"/>
    <col min="21" max="21" width="9" hidden="1" customWidth="1"/>
    <col min="22" max="22" width="9.42578125" customWidth="1"/>
    <col min="23" max="23" width="10.140625" hidden="1" customWidth="1"/>
    <col min="24" max="24" width="9.85546875" hidden="1" customWidth="1"/>
    <col min="25" max="25" width="9.28515625" hidden="1" customWidth="1"/>
    <col min="26" max="26" width="9.7109375" hidden="1" customWidth="1"/>
    <col min="27" max="27" width="9.28515625" bestFit="1" customWidth="1"/>
    <col min="28" max="31" width="9.28515625" hidden="1" customWidth="1"/>
    <col min="32" max="33" width="9.28515625" bestFit="1" customWidth="1"/>
    <col min="34" max="44" width="10.140625" bestFit="1" customWidth="1"/>
    <col min="45" max="47" width="9.28515625" bestFit="1" customWidth="1"/>
  </cols>
  <sheetData>
    <row r="1" spans="1:52" ht="18.75" x14ac:dyDescent="0.3">
      <c r="A1" s="132" t="s">
        <v>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52" ht="16.5" x14ac:dyDescent="0.3">
      <c r="A2" s="131" t="s">
        <v>279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52" ht="16.5" x14ac:dyDescent="0.3">
      <c r="A3" s="131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52" ht="16.5" x14ac:dyDescent="0.3">
      <c r="A4" s="131" t="s">
        <v>235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52" s="4" customFormat="1" x14ac:dyDescent="0.25">
      <c r="A6" s="120" t="s">
        <v>13</v>
      </c>
      <c r="B6" s="17">
        <v>1990</v>
      </c>
      <c r="C6" s="17">
        <v>1991</v>
      </c>
      <c r="D6" s="17">
        <v>1992</v>
      </c>
      <c r="E6" s="17">
        <v>1993</v>
      </c>
      <c r="F6" s="17">
        <v>1994</v>
      </c>
      <c r="G6" s="17">
        <v>1995</v>
      </c>
      <c r="H6" s="17">
        <v>1996</v>
      </c>
      <c r="I6" s="17">
        <v>1997</v>
      </c>
      <c r="J6" s="17">
        <v>1998</v>
      </c>
      <c r="K6" s="17">
        <v>1999</v>
      </c>
      <c r="L6" s="17">
        <v>2000</v>
      </c>
      <c r="M6" s="17">
        <v>2001</v>
      </c>
      <c r="N6" s="17">
        <v>2002</v>
      </c>
      <c r="O6" s="17">
        <v>2003</v>
      </c>
      <c r="P6" s="17">
        <v>2004</v>
      </c>
      <c r="Q6" s="17">
        <v>2005</v>
      </c>
      <c r="R6" s="17">
        <v>2006</v>
      </c>
      <c r="S6" s="17">
        <v>2007</v>
      </c>
      <c r="T6" s="17">
        <v>2008</v>
      </c>
      <c r="U6" s="17">
        <v>2009</v>
      </c>
      <c r="V6" s="17">
        <v>2010</v>
      </c>
      <c r="W6" s="17">
        <v>2011</v>
      </c>
      <c r="X6" s="17">
        <v>2012</v>
      </c>
      <c r="Y6" s="17">
        <v>2013</v>
      </c>
      <c r="Z6" s="17">
        <v>2014</v>
      </c>
      <c r="AA6" s="17">
        <v>2015</v>
      </c>
      <c r="AB6" s="17">
        <v>2016</v>
      </c>
      <c r="AC6" s="17">
        <v>2017</v>
      </c>
      <c r="AD6" s="17">
        <v>2018</v>
      </c>
      <c r="AE6" s="17">
        <v>2019</v>
      </c>
      <c r="AF6" s="17">
        <v>2020</v>
      </c>
      <c r="AG6" s="17">
        <v>2021</v>
      </c>
      <c r="AH6" s="3">
        <v>2022</v>
      </c>
      <c r="AI6" s="3">
        <v>2023</v>
      </c>
      <c r="AJ6" s="3">
        <v>2024</v>
      </c>
      <c r="AK6" s="3">
        <v>2025</v>
      </c>
      <c r="AL6" s="3">
        <v>2026</v>
      </c>
      <c r="AM6" s="3">
        <v>2027</v>
      </c>
      <c r="AN6" s="3">
        <v>2028</v>
      </c>
      <c r="AO6" s="3">
        <v>2029</v>
      </c>
      <c r="AP6" s="3">
        <v>2030</v>
      </c>
      <c r="AQ6" s="3">
        <v>2031</v>
      </c>
      <c r="AR6" s="3">
        <v>2032</v>
      </c>
      <c r="AS6" s="3">
        <v>2033</v>
      </c>
      <c r="AT6" s="3">
        <v>2034</v>
      </c>
      <c r="AU6" s="3">
        <v>2035</v>
      </c>
      <c r="AV6" s="3">
        <v>2036</v>
      </c>
      <c r="AW6" s="3">
        <v>2037</v>
      </c>
      <c r="AX6" s="3">
        <v>2038</v>
      </c>
      <c r="AY6" s="3">
        <v>2039</v>
      </c>
      <c r="AZ6" s="3">
        <v>2040</v>
      </c>
    </row>
    <row r="7" spans="1:52" x14ac:dyDescent="0.25">
      <c r="A7" s="81" t="s">
        <v>22</v>
      </c>
      <c r="B7" s="173">
        <v>129.16181416057856</v>
      </c>
      <c r="C7" s="173">
        <v>190.55256438486532</v>
      </c>
      <c r="D7" s="173">
        <v>185.70389862443619</v>
      </c>
      <c r="E7" s="173">
        <v>278.31341464863277</v>
      </c>
      <c r="F7" s="173">
        <v>263.90923502313052</v>
      </c>
      <c r="G7" s="173">
        <v>361.6322922822323</v>
      </c>
      <c r="H7" s="173">
        <v>458.14033326570302</v>
      </c>
      <c r="I7" s="173">
        <v>510.71206288003503</v>
      </c>
      <c r="J7" s="173">
        <v>598.92777455062128</v>
      </c>
      <c r="K7" s="173">
        <v>604.01395518040567</v>
      </c>
      <c r="L7" s="173">
        <v>699.02507550829034</v>
      </c>
      <c r="M7" s="173">
        <v>791.76231698662434</v>
      </c>
      <c r="N7" s="173">
        <v>902.6690099826518</v>
      </c>
      <c r="O7" s="173">
        <v>1087.6367674313328</v>
      </c>
      <c r="P7" s="173">
        <v>1070.8060582436126</v>
      </c>
      <c r="Q7" s="173">
        <v>1078.0209301870227</v>
      </c>
      <c r="R7" s="173">
        <v>1206.0456375139941</v>
      </c>
      <c r="S7" s="173">
        <v>1176.5420773544272</v>
      </c>
      <c r="T7" s="173">
        <v>1168.8133338158448</v>
      </c>
      <c r="U7" s="173">
        <v>1238.4073034248624</v>
      </c>
      <c r="V7" s="173">
        <v>1240.4962486438687</v>
      </c>
      <c r="W7" s="173">
        <v>1157.4980127824131</v>
      </c>
      <c r="X7" s="173">
        <v>1191.3619423450723</v>
      </c>
      <c r="Y7" s="173">
        <v>1205.4293380510096</v>
      </c>
      <c r="Z7" s="173">
        <v>1474.0388254259399</v>
      </c>
      <c r="AA7" s="173">
        <v>1691.1970659911879</v>
      </c>
      <c r="AB7" s="173">
        <v>2429.2826558208853</v>
      </c>
      <c r="AC7" s="173">
        <v>3205.8455912210266</v>
      </c>
      <c r="AD7" s="173">
        <v>3543.3495192295245</v>
      </c>
      <c r="AE7" s="173">
        <v>4431.8504551706601</v>
      </c>
      <c r="AF7" s="173">
        <v>5166.1582149302085</v>
      </c>
      <c r="AG7" s="173">
        <v>5926.751069460398</v>
      </c>
      <c r="AH7" s="174">
        <v>7778.5241418109172</v>
      </c>
      <c r="AI7" s="174">
        <v>8153.1664568347178</v>
      </c>
      <c r="AJ7" s="174">
        <v>9129.3289413350103</v>
      </c>
      <c r="AK7" s="174">
        <v>9819.9698456251463</v>
      </c>
      <c r="AL7" s="174">
        <v>10058.943776677374</v>
      </c>
      <c r="AM7" s="174">
        <v>10573.997401252542</v>
      </c>
      <c r="AN7" s="174">
        <v>11149.094500601521</v>
      </c>
      <c r="AO7" s="174">
        <v>11786.615464789509</v>
      </c>
      <c r="AP7" s="174">
        <v>12412.956274500202</v>
      </c>
      <c r="AQ7" s="174">
        <v>12412.956274500202</v>
      </c>
      <c r="AR7" s="174">
        <v>12062.254917697446</v>
      </c>
      <c r="AS7" s="174">
        <v>11317.66018251949</v>
      </c>
      <c r="AT7" s="174">
        <v>11052.067140155295</v>
      </c>
      <c r="AU7" s="174">
        <v>10389.487502505888</v>
      </c>
      <c r="AV7" s="174">
        <v>10389.487502505888</v>
      </c>
      <c r="AW7" s="174">
        <v>10389.487502505888</v>
      </c>
      <c r="AX7" s="174">
        <v>10389.487502505888</v>
      </c>
      <c r="AY7" s="174">
        <v>10389.487502505888</v>
      </c>
      <c r="AZ7" s="174">
        <v>10389.487502505888</v>
      </c>
    </row>
    <row r="8" spans="1:52" x14ac:dyDescent="0.25">
      <c r="A8" s="6" t="s">
        <v>1</v>
      </c>
      <c r="B8" s="89">
        <v>91.078829233952732</v>
      </c>
      <c r="C8" s="89">
        <v>134.36869545765438</v>
      </c>
      <c r="D8" s="89">
        <v>130.94964468265047</v>
      </c>
      <c r="E8" s="89">
        <v>196.25351448522545</v>
      </c>
      <c r="F8" s="89">
        <v>186.09636529300928</v>
      </c>
      <c r="G8" s="89">
        <v>255.00606358244403</v>
      </c>
      <c r="H8" s="89">
        <v>323.05898960831263</v>
      </c>
      <c r="I8" s="89">
        <v>360.13009777751546</v>
      </c>
      <c r="J8" s="89">
        <v>422.33566365016623</v>
      </c>
      <c r="K8" s="89">
        <v>425.92219872668073</v>
      </c>
      <c r="L8" s="89">
        <v>492.91956679485924</v>
      </c>
      <c r="M8" s="89">
        <v>558.31350257321674</v>
      </c>
      <c r="N8" s="89">
        <v>636.51967997894258</v>
      </c>
      <c r="O8" s="89">
        <v>766.95023256866739</v>
      </c>
      <c r="P8" s="89">
        <v>755.08200899224016</v>
      </c>
      <c r="Q8" s="89">
        <v>760.16959694499019</v>
      </c>
      <c r="R8" s="89">
        <v>850.44659198520719</v>
      </c>
      <c r="S8" s="89">
        <v>829.64207065643393</v>
      </c>
      <c r="T8" s="89">
        <v>824.19212465251337</v>
      </c>
      <c r="U8" s="89">
        <v>873.2665149042042</v>
      </c>
      <c r="V8" s="89">
        <v>874.73954070612126</v>
      </c>
      <c r="W8" s="89">
        <v>816.21309308788977</v>
      </c>
      <c r="X8" s="89">
        <v>840.09234159390394</v>
      </c>
      <c r="Y8" s="89">
        <v>850.01200662489077</v>
      </c>
      <c r="Z8" s="89">
        <v>1039.4227685457904</v>
      </c>
      <c r="AA8" s="89">
        <v>1192.5525340088125</v>
      </c>
      <c r="AB8" s="89">
        <v>1713.0157361791157</v>
      </c>
      <c r="AC8" s="89">
        <v>2017.8345726403602</v>
      </c>
      <c r="AD8" s="89">
        <v>2197.9982393226646</v>
      </c>
      <c r="AE8" s="89">
        <v>2640.816324829339</v>
      </c>
      <c r="AF8" s="89">
        <v>3136.5135500697916</v>
      </c>
      <c r="AG8" s="89">
        <v>3648.3479305396027</v>
      </c>
      <c r="AH8" s="90">
        <v>4788.2494342742739</v>
      </c>
      <c r="AI8" s="90">
        <v>4950.0065626972046</v>
      </c>
      <c r="AJ8" s="90">
        <v>5542.6610522280344</v>
      </c>
      <c r="AK8" s="90">
        <v>5961.9677138548741</v>
      </c>
      <c r="AL8" s="90">
        <v>6107.0552124708811</v>
      </c>
      <c r="AM8" s="90">
        <v>6419.7581157276672</v>
      </c>
      <c r="AN8" s="90">
        <v>6768.9150268537951</v>
      </c>
      <c r="AO8" s="90">
        <v>7155.9711446572255</v>
      </c>
      <c r="AP8" s="90">
        <v>7536.2394900868712</v>
      </c>
      <c r="AQ8" s="90">
        <v>7536.2394900868712</v>
      </c>
      <c r="AR8" s="90">
        <v>7323.3192673842905</v>
      </c>
      <c r="AS8" s="90">
        <v>6871.2557844179964</v>
      </c>
      <c r="AT8" s="90">
        <v>6710.0071076407166</v>
      </c>
      <c r="AU8" s="90">
        <v>6307.7371954491546</v>
      </c>
      <c r="AV8" s="90">
        <v>6307.7371954491546</v>
      </c>
      <c r="AW8" s="90">
        <v>6307.7371954491546</v>
      </c>
      <c r="AX8" s="90">
        <v>6307.7371954491546</v>
      </c>
      <c r="AY8" s="90">
        <v>6307.7371954491546</v>
      </c>
      <c r="AZ8" s="90">
        <v>6307.7371954491546</v>
      </c>
    </row>
    <row r="9" spans="1:52" x14ac:dyDescent="0.25">
      <c r="A9" s="14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"/>
  <sheetViews>
    <sheetView workbookViewId="0">
      <selection activeCell="A4" sqref="A4"/>
    </sheetView>
  </sheetViews>
  <sheetFormatPr defaultColWidth="9.140625" defaultRowHeight="15" x14ac:dyDescent="0.25"/>
  <cols>
    <col min="1" max="1" width="22" style="81" customWidth="1"/>
    <col min="2" max="2" width="8.85546875"/>
    <col min="3" max="3" width="9.5703125" hidden="1" customWidth="1"/>
    <col min="4" max="4" width="9.140625" hidden="1" customWidth="1"/>
    <col min="5" max="5" width="9.7109375" hidden="1" customWidth="1"/>
    <col min="6" max="6" width="9.28515625" hidden="1" customWidth="1"/>
    <col min="7" max="7" width="8.85546875"/>
    <col min="8" max="8" width="9.42578125" hidden="1" customWidth="1"/>
    <col min="9" max="9" width="10" hidden="1" customWidth="1"/>
    <col min="10" max="10" width="10.140625" hidden="1" customWidth="1"/>
    <col min="11" max="11" width="9.7109375" hidden="1" customWidth="1"/>
    <col min="12" max="12" width="8.85546875"/>
    <col min="13" max="15" width="9.7109375" hidden="1" customWidth="1"/>
    <col min="16" max="16" width="9.5703125" hidden="1" customWidth="1"/>
    <col min="17" max="17" width="8.85546875"/>
    <col min="18" max="19" width="9" hidden="1" customWidth="1"/>
    <col min="20" max="20" width="9.28515625" hidden="1" customWidth="1"/>
    <col min="21" max="21" width="9" hidden="1" customWidth="1"/>
    <col min="22" max="22" width="8.85546875"/>
    <col min="23" max="23" width="9.7109375" hidden="1" customWidth="1"/>
    <col min="24" max="24" width="9.140625" hidden="1" customWidth="1"/>
    <col min="25" max="25" width="9.5703125" hidden="1" customWidth="1"/>
    <col min="26" max="26" width="10.28515625" hidden="1" customWidth="1"/>
    <col min="27" max="27" width="8.85546875"/>
    <col min="28" max="31" width="0" hidden="1" customWidth="1"/>
    <col min="32" max="47" width="8.85546875" customWidth="1"/>
    <col min="48" max="16384" width="9.140625" style="2"/>
  </cols>
  <sheetData>
    <row r="1" spans="1:52" ht="18.75" x14ac:dyDescent="0.3">
      <c r="A1" s="132" t="s">
        <v>111</v>
      </c>
    </row>
    <row r="2" spans="1:52" ht="16.5" x14ac:dyDescent="0.3">
      <c r="A2" s="131" t="s">
        <v>188</v>
      </c>
    </row>
    <row r="3" spans="1:52" ht="16.5" x14ac:dyDescent="0.3">
      <c r="A3" s="131"/>
    </row>
    <row r="4" spans="1:52" ht="16.5" x14ac:dyDescent="0.3">
      <c r="A4" s="131" t="s">
        <v>158</v>
      </c>
    </row>
    <row r="5" spans="1:52" ht="16.5" x14ac:dyDescent="0.3">
      <c r="A5" s="131"/>
    </row>
    <row r="6" spans="1:52" s="110" customFormat="1" x14ac:dyDescent="0.25">
      <c r="A6" s="120" t="s">
        <v>13</v>
      </c>
      <c r="B6" s="17">
        <v>1990</v>
      </c>
      <c r="C6" s="17">
        <v>1991</v>
      </c>
      <c r="D6" s="17">
        <v>1992</v>
      </c>
      <c r="E6" s="17">
        <v>1993</v>
      </c>
      <c r="F6" s="17">
        <v>1994</v>
      </c>
      <c r="G6" s="17">
        <v>1995</v>
      </c>
      <c r="H6" s="17">
        <v>1996</v>
      </c>
      <c r="I6" s="17">
        <v>1997</v>
      </c>
      <c r="J6" s="17">
        <v>1998</v>
      </c>
      <c r="K6" s="17">
        <v>1999</v>
      </c>
      <c r="L6" s="17">
        <v>2000</v>
      </c>
      <c r="M6" s="17">
        <v>2001</v>
      </c>
      <c r="N6" s="17">
        <v>2002</v>
      </c>
      <c r="O6" s="17">
        <v>2003</v>
      </c>
      <c r="P6" s="17">
        <v>2004</v>
      </c>
      <c r="Q6" s="17">
        <v>2005</v>
      </c>
      <c r="R6" s="17">
        <v>2006</v>
      </c>
      <c r="S6" s="17">
        <v>2007</v>
      </c>
      <c r="T6" s="17">
        <v>2008</v>
      </c>
      <c r="U6" s="17">
        <v>2009</v>
      </c>
      <c r="V6" s="17">
        <v>2010</v>
      </c>
      <c r="W6" s="17">
        <v>2011</v>
      </c>
      <c r="X6" s="17">
        <v>2012</v>
      </c>
      <c r="Y6" s="17">
        <v>2013</v>
      </c>
      <c r="Z6" s="17">
        <v>2014</v>
      </c>
      <c r="AA6" s="17">
        <v>2015</v>
      </c>
      <c r="AB6" s="17">
        <v>2016</v>
      </c>
      <c r="AC6" s="17">
        <v>2017</v>
      </c>
      <c r="AD6" s="17">
        <v>2018</v>
      </c>
      <c r="AE6" s="17">
        <v>2019</v>
      </c>
      <c r="AF6" s="17">
        <v>2020</v>
      </c>
      <c r="AG6" s="17">
        <v>2021</v>
      </c>
      <c r="AH6" s="3">
        <v>2022</v>
      </c>
      <c r="AI6" s="3">
        <v>2023</v>
      </c>
      <c r="AJ6" s="3">
        <v>2024</v>
      </c>
      <c r="AK6" s="3">
        <v>2025</v>
      </c>
      <c r="AL6" s="3">
        <v>2026</v>
      </c>
      <c r="AM6" s="3">
        <v>2027</v>
      </c>
      <c r="AN6" s="3">
        <v>2028</v>
      </c>
      <c r="AO6" s="3">
        <v>2029</v>
      </c>
      <c r="AP6" s="3">
        <v>2030</v>
      </c>
      <c r="AQ6" s="3">
        <v>2031</v>
      </c>
      <c r="AR6" s="3">
        <v>2032</v>
      </c>
      <c r="AS6" s="3">
        <v>2033</v>
      </c>
      <c r="AT6" s="3">
        <v>2034</v>
      </c>
      <c r="AU6" s="3">
        <v>2035</v>
      </c>
      <c r="AV6" s="3">
        <v>2036</v>
      </c>
      <c r="AW6" s="3">
        <v>2037</v>
      </c>
      <c r="AX6" s="3">
        <v>2038</v>
      </c>
      <c r="AY6" s="3">
        <v>2039</v>
      </c>
      <c r="AZ6" s="3">
        <v>2040</v>
      </c>
    </row>
    <row r="7" spans="1:52" x14ac:dyDescent="0.25">
      <c r="A7" s="81" t="s">
        <v>39</v>
      </c>
      <c r="B7" s="99">
        <v>133</v>
      </c>
      <c r="C7" s="99">
        <v>132</v>
      </c>
      <c r="D7" s="99">
        <v>131</v>
      </c>
      <c r="E7" s="99">
        <v>130</v>
      </c>
      <c r="F7" s="99">
        <v>129</v>
      </c>
      <c r="G7" s="99">
        <v>128</v>
      </c>
      <c r="H7" s="99">
        <v>127.83</v>
      </c>
      <c r="I7" s="99">
        <v>127.66</v>
      </c>
      <c r="J7" s="99">
        <v>127.49</v>
      </c>
      <c r="K7" s="99">
        <v>127.32</v>
      </c>
      <c r="L7" s="99">
        <v>128.02000000000001</v>
      </c>
      <c r="M7" s="99">
        <v>128.02000000000001</v>
      </c>
      <c r="N7" s="99">
        <v>129.94999999999999</v>
      </c>
      <c r="O7" s="99">
        <v>132.77000000000001</v>
      </c>
      <c r="P7" s="99">
        <v>134.51</v>
      </c>
      <c r="Q7" s="99">
        <v>136.26</v>
      </c>
      <c r="R7" s="99">
        <v>137.41</v>
      </c>
      <c r="S7" s="99">
        <v>140.19</v>
      </c>
      <c r="T7" s="99">
        <v>140.63999999999999</v>
      </c>
      <c r="U7" s="99">
        <v>140.88999999999999</v>
      </c>
      <c r="V7" s="99">
        <v>141.41</v>
      </c>
      <c r="W7" s="99">
        <v>141.38</v>
      </c>
      <c r="X7" s="99">
        <v>140.91</v>
      </c>
      <c r="Y7" s="99">
        <v>141.75</v>
      </c>
      <c r="Z7" s="99">
        <v>146.41</v>
      </c>
      <c r="AA7" s="99">
        <v>146.57</v>
      </c>
      <c r="AB7" s="99">
        <v>150.66</v>
      </c>
      <c r="AC7" s="99">
        <v>155.51</v>
      </c>
      <c r="AD7" s="99">
        <v>158.75</v>
      </c>
      <c r="AE7" s="99">
        <v>160.44999999999999</v>
      </c>
      <c r="AF7" s="99">
        <v>160.66</v>
      </c>
      <c r="AG7" s="99">
        <v>161.03</v>
      </c>
      <c r="AH7" s="98">
        <v>162.05000000000001</v>
      </c>
      <c r="AI7" s="98">
        <v>163.07</v>
      </c>
      <c r="AJ7" s="98">
        <v>164.08</v>
      </c>
      <c r="AK7" s="98">
        <v>165.1</v>
      </c>
      <c r="AL7" s="98">
        <v>166.28</v>
      </c>
      <c r="AM7" s="98">
        <v>167.46</v>
      </c>
      <c r="AN7" s="98">
        <v>168.64</v>
      </c>
      <c r="AO7" s="98">
        <v>169.82</v>
      </c>
      <c r="AP7" s="98">
        <v>171</v>
      </c>
      <c r="AQ7" s="98">
        <v>172.2</v>
      </c>
      <c r="AR7" s="98">
        <v>173.4</v>
      </c>
      <c r="AS7" s="98">
        <v>174.6</v>
      </c>
      <c r="AT7" s="98">
        <v>175.8</v>
      </c>
      <c r="AU7" s="98">
        <v>177</v>
      </c>
      <c r="AV7" s="98">
        <v>178.22</v>
      </c>
      <c r="AW7" s="98">
        <v>179.44</v>
      </c>
      <c r="AX7" s="98">
        <v>180.66</v>
      </c>
      <c r="AY7" s="98">
        <v>181.88</v>
      </c>
      <c r="AZ7" s="98">
        <v>183.1</v>
      </c>
    </row>
    <row r="8" spans="1:52" x14ac:dyDescent="0.25">
      <c r="A8" s="81" t="s">
        <v>57</v>
      </c>
      <c r="B8" s="99">
        <v>110.52</v>
      </c>
      <c r="C8" s="99">
        <v>109.81</v>
      </c>
      <c r="D8" s="99">
        <v>109.11</v>
      </c>
      <c r="E8" s="99">
        <v>108.41</v>
      </c>
      <c r="F8" s="99">
        <v>107.7</v>
      </c>
      <c r="G8" s="99">
        <v>107</v>
      </c>
      <c r="H8" s="99">
        <v>106.55</v>
      </c>
      <c r="I8" s="99">
        <v>106.09</v>
      </c>
      <c r="J8" s="99">
        <v>105.64</v>
      </c>
      <c r="K8" s="99">
        <v>105.18</v>
      </c>
      <c r="L8" s="99">
        <v>105.8</v>
      </c>
      <c r="M8" s="99">
        <v>105.8</v>
      </c>
      <c r="N8" s="99">
        <v>107.06</v>
      </c>
      <c r="O8" s="99">
        <v>109.34</v>
      </c>
      <c r="P8" s="99">
        <v>111.09</v>
      </c>
      <c r="Q8" s="99">
        <v>112.55</v>
      </c>
      <c r="R8" s="99">
        <v>115.41</v>
      </c>
      <c r="S8" s="99">
        <v>119.47</v>
      </c>
      <c r="T8" s="99">
        <v>119.73</v>
      </c>
      <c r="U8" s="99">
        <v>119.4</v>
      </c>
      <c r="V8" s="99">
        <v>120.18</v>
      </c>
      <c r="W8" s="99">
        <v>119.81</v>
      </c>
      <c r="X8" s="99">
        <v>119.89</v>
      </c>
      <c r="Y8" s="99">
        <v>120.95</v>
      </c>
      <c r="Z8" s="99">
        <v>123.38</v>
      </c>
      <c r="AA8" s="99">
        <v>124.78</v>
      </c>
      <c r="AB8" s="99">
        <v>125.12</v>
      </c>
      <c r="AC8" s="99">
        <v>126.83</v>
      </c>
      <c r="AD8" s="99">
        <v>129.59</v>
      </c>
      <c r="AE8" s="99">
        <v>130.52000000000001</v>
      </c>
      <c r="AF8" s="99">
        <v>131.01</v>
      </c>
      <c r="AG8" s="99">
        <v>133.34</v>
      </c>
      <c r="AH8" s="98">
        <v>134.18</v>
      </c>
      <c r="AI8" s="98">
        <v>135.02000000000001</v>
      </c>
      <c r="AJ8" s="98">
        <v>135.86000000000001</v>
      </c>
      <c r="AK8" s="98">
        <v>136.69999999999999</v>
      </c>
      <c r="AL8" s="98">
        <v>137.76</v>
      </c>
      <c r="AM8" s="98">
        <v>138.82</v>
      </c>
      <c r="AN8" s="98">
        <v>139.88</v>
      </c>
      <c r="AO8" s="98">
        <v>140.94</v>
      </c>
      <c r="AP8" s="98">
        <v>142</v>
      </c>
      <c r="AQ8" s="98">
        <v>143.06</v>
      </c>
      <c r="AR8" s="98">
        <v>144.12</v>
      </c>
      <c r="AS8" s="98">
        <v>145.18</v>
      </c>
      <c r="AT8" s="98">
        <v>146.24</v>
      </c>
      <c r="AU8" s="98">
        <v>147.30000000000001</v>
      </c>
      <c r="AV8" s="98">
        <v>148.36000000000001</v>
      </c>
      <c r="AW8" s="98">
        <v>149.41999999999999</v>
      </c>
      <c r="AX8" s="98">
        <v>150.47999999999999</v>
      </c>
      <c r="AY8" s="98">
        <v>151.54</v>
      </c>
      <c r="AZ8" s="98">
        <v>152.6</v>
      </c>
    </row>
    <row r="9" spans="1:52" x14ac:dyDescent="0.25">
      <c r="A9" s="81" t="s">
        <v>276</v>
      </c>
      <c r="B9" s="153" t="s">
        <v>28</v>
      </c>
      <c r="C9" s="153" t="s">
        <v>28</v>
      </c>
      <c r="D9" s="153" t="s">
        <v>28</v>
      </c>
      <c r="E9" s="153" t="s">
        <v>28</v>
      </c>
      <c r="F9" s="153" t="s">
        <v>28</v>
      </c>
      <c r="G9" s="153" t="s">
        <v>28</v>
      </c>
      <c r="H9" s="153" t="s">
        <v>28</v>
      </c>
      <c r="I9" s="153" t="s">
        <v>28</v>
      </c>
      <c r="J9" s="153" t="s">
        <v>28</v>
      </c>
      <c r="K9" s="153" t="s">
        <v>28</v>
      </c>
      <c r="L9" s="153" t="s">
        <v>28</v>
      </c>
      <c r="M9" s="153" t="s">
        <v>28</v>
      </c>
      <c r="N9" s="153" t="s">
        <v>28</v>
      </c>
      <c r="O9" s="153" t="s">
        <v>28</v>
      </c>
      <c r="P9" s="153" t="s">
        <v>28</v>
      </c>
      <c r="Q9" s="153" t="s">
        <v>28</v>
      </c>
      <c r="R9" s="153" t="s">
        <v>28</v>
      </c>
      <c r="S9" s="153" t="s">
        <v>28</v>
      </c>
      <c r="T9" s="153" t="s">
        <v>28</v>
      </c>
      <c r="U9" s="153" t="s">
        <v>28</v>
      </c>
      <c r="V9" s="153" t="s">
        <v>28</v>
      </c>
      <c r="W9" s="153" t="s">
        <v>28</v>
      </c>
      <c r="X9" s="153" t="s">
        <v>28</v>
      </c>
      <c r="Y9" s="153" t="s">
        <v>28</v>
      </c>
      <c r="Z9" s="153" t="s">
        <v>28</v>
      </c>
      <c r="AA9" s="153" t="s">
        <v>28</v>
      </c>
      <c r="AB9" s="153" t="s">
        <v>28</v>
      </c>
      <c r="AC9" s="153" t="s">
        <v>28</v>
      </c>
      <c r="AD9" s="153" t="s">
        <v>28</v>
      </c>
      <c r="AE9" s="153" t="s">
        <v>28</v>
      </c>
      <c r="AF9" s="153" t="s">
        <v>28</v>
      </c>
      <c r="AG9" s="153" t="s">
        <v>28</v>
      </c>
      <c r="AH9" s="179">
        <v>155.17500000000001</v>
      </c>
      <c r="AI9" s="179">
        <v>156.35000000000002</v>
      </c>
      <c r="AJ9" s="179">
        <v>157.52500000000003</v>
      </c>
      <c r="AK9" s="179">
        <v>158.69999999999999</v>
      </c>
      <c r="AL9" s="179">
        <v>159.47999999999999</v>
      </c>
      <c r="AM9" s="179">
        <v>160.26</v>
      </c>
      <c r="AN9" s="179">
        <v>161.04</v>
      </c>
      <c r="AO9" s="179">
        <v>161.82</v>
      </c>
      <c r="AP9" s="179">
        <v>162.6</v>
      </c>
      <c r="AQ9" s="179">
        <v>163.38</v>
      </c>
      <c r="AR9" s="179">
        <v>164.16</v>
      </c>
      <c r="AS9" s="179">
        <v>164.94</v>
      </c>
      <c r="AT9" s="179">
        <v>165.72</v>
      </c>
      <c r="AU9" s="179">
        <v>166.5</v>
      </c>
      <c r="AV9" s="179">
        <v>167.26</v>
      </c>
      <c r="AW9" s="179">
        <v>168.01999999999998</v>
      </c>
      <c r="AX9" s="179">
        <v>168.77999999999997</v>
      </c>
      <c r="AY9" s="179">
        <v>169.53999999999996</v>
      </c>
      <c r="AZ9" s="179">
        <v>170.3</v>
      </c>
    </row>
    <row r="10" spans="1:52" x14ac:dyDescent="0.25">
      <c r="A10" s="81" t="s">
        <v>277</v>
      </c>
      <c r="B10" s="153" t="s">
        <v>28</v>
      </c>
      <c r="C10" s="153" t="s">
        <v>28</v>
      </c>
      <c r="D10" s="153" t="s">
        <v>28</v>
      </c>
      <c r="E10" s="153" t="s">
        <v>28</v>
      </c>
      <c r="F10" s="153" t="s">
        <v>28</v>
      </c>
      <c r="G10" s="153" t="s">
        <v>28</v>
      </c>
      <c r="H10" s="153" t="s">
        <v>28</v>
      </c>
      <c r="I10" s="153" t="s">
        <v>28</v>
      </c>
      <c r="J10" s="153" t="s">
        <v>28</v>
      </c>
      <c r="K10" s="153" t="s">
        <v>28</v>
      </c>
      <c r="L10" s="153" t="s">
        <v>28</v>
      </c>
      <c r="M10" s="153" t="s">
        <v>28</v>
      </c>
      <c r="N10" s="153" t="s">
        <v>28</v>
      </c>
      <c r="O10" s="153" t="s">
        <v>28</v>
      </c>
      <c r="P10" s="153" t="s">
        <v>28</v>
      </c>
      <c r="Q10" s="153" t="s">
        <v>28</v>
      </c>
      <c r="R10" s="153" t="s">
        <v>28</v>
      </c>
      <c r="S10" s="153" t="s">
        <v>28</v>
      </c>
      <c r="T10" s="153" t="s">
        <v>28</v>
      </c>
      <c r="U10" s="153" t="s">
        <v>28</v>
      </c>
      <c r="V10" s="153" t="s">
        <v>28</v>
      </c>
      <c r="W10" s="153" t="s">
        <v>28</v>
      </c>
      <c r="X10" s="153" t="s">
        <v>28</v>
      </c>
      <c r="Y10" s="153" t="s">
        <v>28</v>
      </c>
      <c r="Z10" s="153" t="s">
        <v>28</v>
      </c>
      <c r="AA10" s="153" t="s">
        <v>28</v>
      </c>
      <c r="AB10" s="153" t="s">
        <v>28</v>
      </c>
      <c r="AC10" s="153" t="s">
        <v>28</v>
      </c>
      <c r="AD10" s="153" t="s">
        <v>28</v>
      </c>
      <c r="AE10" s="153" t="s">
        <v>28</v>
      </c>
      <c r="AF10" s="153" t="s">
        <v>28</v>
      </c>
      <c r="AG10" s="153" t="s">
        <v>28</v>
      </c>
      <c r="AH10" s="154">
        <v>126.2</v>
      </c>
      <c r="AI10" s="154">
        <v>127.2</v>
      </c>
      <c r="AJ10" s="154">
        <v>128.19999999999999</v>
      </c>
      <c r="AK10" s="154">
        <v>129.19999999999999</v>
      </c>
      <c r="AL10" s="154">
        <v>129.85999999999999</v>
      </c>
      <c r="AM10" s="154">
        <v>130.51999999999998</v>
      </c>
      <c r="AN10" s="154">
        <v>131.17999999999998</v>
      </c>
      <c r="AO10" s="154">
        <v>131.83999999999997</v>
      </c>
      <c r="AP10" s="154">
        <v>132.5</v>
      </c>
      <c r="AQ10" s="154">
        <v>133.18</v>
      </c>
      <c r="AR10" s="154">
        <v>133.86000000000001</v>
      </c>
      <c r="AS10" s="154">
        <v>134.54000000000002</v>
      </c>
      <c r="AT10" s="154">
        <v>135.22000000000003</v>
      </c>
      <c r="AU10" s="154">
        <v>135.9</v>
      </c>
      <c r="AV10" s="154">
        <v>136.56</v>
      </c>
      <c r="AW10" s="154">
        <v>137.22</v>
      </c>
      <c r="AX10" s="154">
        <v>137.88</v>
      </c>
      <c r="AY10" s="154">
        <v>138.54</v>
      </c>
      <c r="AZ10" s="154">
        <v>139.19999999999999</v>
      </c>
    </row>
    <row r="11" spans="1:52" x14ac:dyDescent="0.25">
      <c r="A11" s="81" t="s">
        <v>2</v>
      </c>
      <c r="B11" s="175">
        <v>28.689999999999998</v>
      </c>
      <c r="C11" s="175">
        <v>28.09</v>
      </c>
      <c r="D11" s="175">
        <v>27.5</v>
      </c>
      <c r="E11" s="175">
        <v>26.9</v>
      </c>
      <c r="F11" s="175">
        <v>26.3</v>
      </c>
      <c r="G11" s="175">
        <v>25.7</v>
      </c>
      <c r="H11" s="175">
        <v>25.97</v>
      </c>
      <c r="I11" s="175">
        <v>26.23</v>
      </c>
      <c r="J11" s="175">
        <v>26.5</v>
      </c>
      <c r="K11" s="175">
        <v>26.61</v>
      </c>
      <c r="L11" s="175">
        <v>26.61</v>
      </c>
      <c r="M11" s="175">
        <v>27.17</v>
      </c>
      <c r="N11" s="175">
        <v>27.17</v>
      </c>
      <c r="O11" s="175">
        <v>27.229999999999997</v>
      </c>
      <c r="P11" s="175">
        <v>27.2</v>
      </c>
      <c r="Q11" s="175">
        <v>26.49</v>
      </c>
      <c r="R11" s="175">
        <v>26.029999999999998</v>
      </c>
      <c r="S11" s="175">
        <v>26.43</v>
      </c>
      <c r="T11" s="175">
        <v>25.76</v>
      </c>
      <c r="U11" s="175">
        <v>25.97</v>
      </c>
      <c r="V11" s="175">
        <v>25.13</v>
      </c>
      <c r="W11" s="175">
        <v>25.14</v>
      </c>
      <c r="X11" s="175">
        <v>25.560000000000002</v>
      </c>
      <c r="Y11" s="175">
        <v>25.2</v>
      </c>
      <c r="Z11" s="175">
        <v>24.810000000000002</v>
      </c>
      <c r="AA11" s="175">
        <v>24.24</v>
      </c>
      <c r="AB11" s="175">
        <v>23.94</v>
      </c>
      <c r="AC11" s="175">
        <v>24.130000000000003</v>
      </c>
      <c r="AD11" s="175">
        <v>23.79</v>
      </c>
      <c r="AE11" s="175">
        <v>24.17</v>
      </c>
      <c r="AF11" s="175">
        <v>23.840000000000003</v>
      </c>
      <c r="AG11" s="175">
        <v>23.54</v>
      </c>
      <c r="AH11" s="177">
        <v>23.549999999999997</v>
      </c>
      <c r="AI11" s="177">
        <v>23.56</v>
      </c>
      <c r="AJ11" s="177">
        <v>23.57</v>
      </c>
      <c r="AK11" s="177">
        <v>23.57</v>
      </c>
      <c r="AL11" s="177">
        <v>23.51</v>
      </c>
      <c r="AM11" s="177">
        <v>23.44</v>
      </c>
      <c r="AN11" s="177">
        <v>23.39</v>
      </c>
      <c r="AO11" s="177">
        <v>23.32</v>
      </c>
      <c r="AP11" s="177">
        <v>23.26</v>
      </c>
      <c r="AQ11" s="177">
        <v>23.2</v>
      </c>
      <c r="AR11" s="177">
        <v>23.14</v>
      </c>
      <c r="AS11" s="177">
        <v>23.09</v>
      </c>
      <c r="AT11" s="177">
        <v>23.03</v>
      </c>
      <c r="AU11" s="177">
        <v>22.97</v>
      </c>
      <c r="AV11" s="177">
        <v>22.900000000000002</v>
      </c>
      <c r="AW11" s="177">
        <v>22.83</v>
      </c>
      <c r="AX11" s="177">
        <v>22.77</v>
      </c>
      <c r="AY11" s="177">
        <v>22.7</v>
      </c>
      <c r="AZ11" s="177">
        <v>22.63</v>
      </c>
    </row>
    <row r="12" spans="1:52" x14ac:dyDescent="0.25">
      <c r="A12" s="81" t="s">
        <v>3</v>
      </c>
      <c r="B12" s="175">
        <v>0.73</v>
      </c>
      <c r="C12" s="175">
        <v>0.72</v>
      </c>
      <c r="D12" s="175">
        <v>0.71</v>
      </c>
      <c r="E12" s="175">
        <v>0.7</v>
      </c>
      <c r="F12" s="175">
        <v>0.68</v>
      </c>
      <c r="G12" s="175">
        <v>0.67</v>
      </c>
      <c r="H12" s="175">
        <v>0.67</v>
      </c>
      <c r="I12" s="175">
        <v>0.66</v>
      </c>
      <c r="J12" s="175">
        <v>0.65</v>
      </c>
      <c r="K12" s="175">
        <v>0.64</v>
      </c>
      <c r="L12" s="175">
        <v>0.64</v>
      </c>
      <c r="M12" s="175">
        <v>0.64</v>
      </c>
      <c r="N12" s="175">
        <v>0.65</v>
      </c>
      <c r="O12" s="175">
        <v>0.57999999999999996</v>
      </c>
      <c r="P12" s="175">
        <v>0.63</v>
      </c>
      <c r="Q12" s="175">
        <v>0.67</v>
      </c>
      <c r="R12" s="175">
        <v>0.51</v>
      </c>
      <c r="S12" s="175">
        <v>0.53</v>
      </c>
      <c r="T12" s="175">
        <v>0.55000000000000004</v>
      </c>
      <c r="U12" s="175">
        <v>0.51</v>
      </c>
      <c r="V12" s="175">
        <v>0.49</v>
      </c>
      <c r="W12" s="175">
        <v>0.49</v>
      </c>
      <c r="X12" s="175">
        <v>0.51</v>
      </c>
      <c r="Y12" s="175">
        <v>0.49</v>
      </c>
      <c r="Z12" s="175">
        <v>0.47</v>
      </c>
      <c r="AA12" s="175">
        <v>0.48</v>
      </c>
      <c r="AB12" s="175">
        <v>0.48</v>
      </c>
      <c r="AC12" s="175">
        <v>0.48</v>
      </c>
      <c r="AD12" s="175">
        <v>0.48</v>
      </c>
      <c r="AE12" s="175">
        <v>0.47</v>
      </c>
      <c r="AF12" s="175">
        <v>0.45</v>
      </c>
      <c r="AG12" s="175">
        <v>0.4</v>
      </c>
      <c r="AH12" s="177">
        <v>0.4</v>
      </c>
      <c r="AI12" s="177">
        <v>0.41</v>
      </c>
      <c r="AJ12" s="177">
        <v>0.41</v>
      </c>
      <c r="AK12" s="177">
        <v>0.41</v>
      </c>
      <c r="AL12" s="177">
        <v>0.41</v>
      </c>
      <c r="AM12" s="177">
        <v>0.4</v>
      </c>
      <c r="AN12" s="177">
        <v>0.4</v>
      </c>
      <c r="AO12" s="177">
        <v>0.39</v>
      </c>
      <c r="AP12" s="177">
        <v>0.39</v>
      </c>
      <c r="AQ12" s="177">
        <v>0.38</v>
      </c>
      <c r="AR12" s="177">
        <v>0.37</v>
      </c>
      <c r="AS12" s="177">
        <v>0.36</v>
      </c>
      <c r="AT12" s="177">
        <v>0.35</v>
      </c>
      <c r="AU12" s="177">
        <v>0.34</v>
      </c>
      <c r="AV12" s="177">
        <v>0.34</v>
      </c>
      <c r="AW12" s="177">
        <v>0.33</v>
      </c>
      <c r="AX12" s="177">
        <v>0.33</v>
      </c>
      <c r="AY12" s="177">
        <v>0.32</v>
      </c>
      <c r="AZ12" s="177">
        <v>0.32</v>
      </c>
    </row>
    <row r="13" spans="1:52" x14ac:dyDescent="0.25">
      <c r="A13" s="6" t="s">
        <v>4</v>
      </c>
      <c r="B13" s="176">
        <v>4.53</v>
      </c>
      <c r="C13" s="176">
        <v>4.28</v>
      </c>
      <c r="D13" s="176">
        <v>4.03</v>
      </c>
      <c r="E13" s="176">
        <v>3.78</v>
      </c>
      <c r="F13" s="176">
        <v>3.53</v>
      </c>
      <c r="G13" s="176">
        <v>3.28</v>
      </c>
      <c r="H13" s="176">
        <v>3.25</v>
      </c>
      <c r="I13" s="176">
        <v>3.21</v>
      </c>
      <c r="J13" s="176">
        <v>3.18</v>
      </c>
      <c r="K13" s="176">
        <v>3.15</v>
      </c>
      <c r="L13" s="176">
        <v>3.12</v>
      </c>
      <c r="M13" s="176">
        <v>3.12</v>
      </c>
      <c r="N13" s="176">
        <v>3.25</v>
      </c>
      <c r="O13" s="176">
        <v>3.17</v>
      </c>
      <c r="P13" s="176">
        <v>3.19</v>
      </c>
      <c r="Q13" s="176">
        <v>3.18</v>
      </c>
      <c r="R13" s="176">
        <v>3.03</v>
      </c>
      <c r="S13" s="176">
        <v>3.1</v>
      </c>
      <c r="T13" s="176">
        <v>3.02</v>
      </c>
      <c r="U13" s="176">
        <v>2.94</v>
      </c>
      <c r="V13" s="176">
        <v>2.82</v>
      </c>
      <c r="W13" s="176">
        <v>2.82</v>
      </c>
      <c r="X13" s="176">
        <v>2.84</v>
      </c>
      <c r="Y13" s="176">
        <v>2.85</v>
      </c>
      <c r="Z13" s="176">
        <v>2.93</v>
      </c>
      <c r="AA13" s="176">
        <v>2.9</v>
      </c>
      <c r="AB13" s="176">
        <v>2.86</v>
      </c>
      <c r="AC13" s="176">
        <v>3.04</v>
      </c>
      <c r="AD13" s="176">
        <v>2.99</v>
      </c>
      <c r="AE13" s="176">
        <v>2.94</v>
      </c>
      <c r="AF13" s="176">
        <v>2.93</v>
      </c>
      <c r="AG13" s="176">
        <v>2.7</v>
      </c>
      <c r="AH13" s="178">
        <v>2.74</v>
      </c>
      <c r="AI13" s="178">
        <v>2.79</v>
      </c>
      <c r="AJ13" s="178">
        <v>2.83</v>
      </c>
      <c r="AK13" s="178">
        <v>2.87</v>
      </c>
      <c r="AL13" s="178">
        <v>2.84</v>
      </c>
      <c r="AM13" s="178">
        <v>2.81</v>
      </c>
      <c r="AN13" s="178">
        <v>2.79</v>
      </c>
      <c r="AO13" s="178">
        <v>2.76</v>
      </c>
      <c r="AP13" s="178">
        <v>2.73</v>
      </c>
      <c r="AQ13" s="178">
        <v>2.7</v>
      </c>
      <c r="AR13" s="178">
        <v>2.66</v>
      </c>
      <c r="AS13" s="178">
        <v>2.63</v>
      </c>
      <c r="AT13" s="178">
        <v>2.59</v>
      </c>
      <c r="AU13" s="178">
        <v>2.56</v>
      </c>
      <c r="AV13" s="178">
        <v>2.5299999999999998</v>
      </c>
      <c r="AW13" s="178">
        <v>2.5</v>
      </c>
      <c r="AX13" s="178">
        <v>2.46</v>
      </c>
      <c r="AY13" s="178">
        <v>2.4300000000000002</v>
      </c>
      <c r="AZ13" s="178">
        <v>2.4</v>
      </c>
    </row>
    <row r="15" spans="1:52" x14ac:dyDescent="0.25">
      <c r="A15" s="81" t="s">
        <v>130</v>
      </c>
      <c r="B15" t="s">
        <v>197</v>
      </c>
    </row>
    <row r="16" spans="1:52" x14ac:dyDescent="0.25">
      <c r="B16" t="s">
        <v>198</v>
      </c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4"/>
  <sheetViews>
    <sheetView workbookViewId="0">
      <selection activeCell="M3" sqref="M3"/>
    </sheetView>
  </sheetViews>
  <sheetFormatPr defaultColWidth="9.140625" defaultRowHeight="15" x14ac:dyDescent="0.25"/>
  <cols>
    <col min="1" max="1" width="35" style="81" bestFit="1" customWidth="1"/>
    <col min="2" max="2" width="30.140625" style="81" customWidth="1"/>
    <col min="3" max="3" width="9.140625" customWidth="1"/>
    <col min="4" max="6" width="9.140625" hidden="1" customWidth="1"/>
    <col min="7" max="7" width="0" hidden="1" customWidth="1"/>
    <col min="8" max="8" width="9.140625" customWidth="1"/>
    <col min="9" max="11" width="9.140625" hidden="1" customWidth="1"/>
    <col min="12" max="12" width="0" hidden="1" customWidth="1"/>
    <col min="13" max="13" width="9.140625" customWidth="1"/>
    <col min="14" max="16" width="9.140625" hidden="1" customWidth="1"/>
    <col min="17" max="17" width="0" hidden="1" customWidth="1"/>
    <col min="18" max="18" width="9.140625" customWidth="1"/>
    <col min="19" max="21" width="9.140625" hidden="1" customWidth="1"/>
    <col min="22" max="22" width="0" hidden="1" customWidth="1"/>
    <col min="23" max="23" width="9.140625" customWidth="1"/>
    <col min="24" max="26" width="9.140625" hidden="1" customWidth="1"/>
    <col min="27" max="27" width="0" hidden="1" customWidth="1"/>
    <col min="28" max="28" width="8.85546875"/>
    <col min="29" max="32" width="0" hidden="1" customWidth="1"/>
    <col min="33" max="47" width="8.85546875" customWidth="1"/>
    <col min="48" max="16384" width="9.140625" style="2"/>
  </cols>
  <sheetData>
    <row r="1" spans="1:53" ht="18.75" x14ac:dyDescent="0.3">
      <c r="A1" s="132" t="s">
        <v>113</v>
      </c>
    </row>
    <row r="2" spans="1:53" ht="16.5" x14ac:dyDescent="0.3">
      <c r="A2" s="131" t="s">
        <v>279</v>
      </c>
    </row>
    <row r="4" spans="1:53" ht="16.5" x14ac:dyDescent="0.3">
      <c r="A4" s="131" t="s">
        <v>159</v>
      </c>
    </row>
    <row r="5" spans="1:53" ht="16.5" x14ac:dyDescent="0.3">
      <c r="A5" s="131"/>
    </row>
    <row r="6" spans="1:53" s="110" customFormat="1" x14ac:dyDescent="0.25">
      <c r="A6" s="120" t="s">
        <v>257</v>
      </c>
      <c r="B6" s="120" t="s">
        <v>13</v>
      </c>
      <c r="C6" s="17">
        <v>1990</v>
      </c>
      <c r="D6" s="17">
        <v>1991</v>
      </c>
      <c r="E6" s="17">
        <v>1992</v>
      </c>
      <c r="F6" s="17">
        <v>1993</v>
      </c>
      <c r="G6" s="17">
        <v>1994</v>
      </c>
      <c r="H6" s="17">
        <v>1995</v>
      </c>
      <c r="I6" s="17">
        <v>1996</v>
      </c>
      <c r="J6" s="17">
        <v>1997</v>
      </c>
      <c r="K6" s="17">
        <v>1998</v>
      </c>
      <c r="L6" s="17">
        <v>1999</v>
      </c>
      <c r="M6" s="17">
        <v>2000</v>
      </c>
      <c r="N6" s="17">
        <v>2001</v>
      </c>
      <c r="O6" s="17">
        <v>2002</v>
      </c>
      <c r="P6" s="17">
        <v>2003</v>
      </c>
      <c r="Q6" s="17">
        <v>2004</v>
      </c>
      <c r="R6" s="17">
        <v>2005</v>
      </c>
      <c r="S6" s="17">
        <v>2006</v>
      </c>
      <c r="T6" s="17">
        <v>2007</v>
      </c>
      <c r="U6" s="17">
        <v>2008</v>
      </c>
      <c r="V6" s="17">
        <v>2009</v>
      </c>
      <c r="W6" s="17">
        <v>2010</v>
      </c>
      <c r="X6" s="17">
        <v>2011</v>
      </c>
      <c r="Y6" s="17">
        <v>2012</v>
      </c>
      <c r="Z6" s="17">
        <v>2013</v>
      </c>
      <c r="AA6" s="17">
        <v>2014</v>
      </c>
      <c r="AB6" s="17">
        <v>2015</v>
      </c>
      <c r="AC6" s="17">
        <v>2016</v>
      </c>
      <c r="AD6" s="17">
        <v>2017</v>
      </c>
      <c r="AE6" s="17">
        <v>2018</v>
      </c>
      <c r="AF6" s="17">
        <v>2019</v>
      </c>
      <c r="AG6" s="17">
        <v>2020</v>
      </c>
      <c r="AH6" s="17">
        <v>2021</v>
      </c>
      <c r="AI6" s="3">
        <v>2022</v>
      </c>
      <c r="AJ6" s="3">
        <v>2023</v>
      </c>
      <c r="AK6" s="3">
        <v>2024</v>
      </c>
      <c r="AL6" s="3">
        <v>2025</v>
      </c>
      <c r="AM6" s="3">
        <v>2026</v>
      </c>
      <c r="AN6" s="3">
        <v>2027</v>
      </c>
      <c r="AO6" s="3">
        <v>2028</v>
      </c>
      <c r="AP6" s="3">
        <v>2029</v>
      </c>
      <c r="AQ6" s="3">
        <v>2030</v>
      </c>
      <c r="AR6" s="3">
        <v>2031</v>
      </c>
      <c r="AS6" s="3">
        <v>2032</v>
      </c>
      <c r="AT6" s="3">
        <v>2033</v>
      </c>
      <c r="AU6" s="3">
        <v>2034</v>
      </c>
      <c r="AV6" s="3">
        <v>2035</v>
      </c>
      <c r="AW6" s="3">
        <v>2036</v>
      </c>
      <c r="AX6" s="3">
        <v>2037</v>
      </c>
      <c r="AY6" s="3">
        <v>2038</v>
      </c>
      <c r="AZ6" s="3">
        <v>2039</v>
      </c>
      <c r="BA6" s="3">
        <v>2040</v>
      </c>
    </row>
    <row r="7" spans="1:53" x14ac:dyDescent="0.25">
      <c r="A7" s="25" t="s">
        <v>0</v>
      </c>
      <c r="B7" s="81" t="s">
        <v>39</v>
      </c>
      <c r="C7" s="53" t="s">
        <v>28</v>
      </c>
      <c r="D7" s="53" t="s">
        <v>28</v>
      </c>
      <c r="E7" s="53" t="s">
        <v>28</v>
      </c>
      <c r="F7" s="53" t="s">
        <v>28</v>
      </c>
      <c r="G7" s="53" t="s">
        <v>28</v>
      </c>
      <c r="H7" s="53" t="s">
        <v>28</v>
      </c>
      <c r="I7" s="53" t="s">
        <v>28</v>
      </c>
      <c r="J7" s="53" t="s">
        <v>28</v>
      </c>
      <c r="K7" s="53" t="s">
        <v>28</v>
      </c>
      <c r="L7" s="53" t="s">
        <v>28</v>
      </c>
      <c r="M7" s="53" t="s">
        <v>28</v>
      </c>
      <c r="N7" s="53" t="s">
        <v>28</v>
      </c>
      <c r="O7" s="53" t="s">
        <v>28</v>
      </c>
      <c r="P7" s="53">
        <v>8528</v>
      </c>
      <c r="Q7" s="53">
        <v>8745</v>
      </c>
      <c r="R7" s="53">
        <v>8971</v>
      </c>
      <c r="S7" s="53">
        <v>9093</v>
      </c>
      <c r="T7" s="53">
        <v>9234</v>
      </c>
      <c r="U7" s="53">
        <v>9239</v>
      </c>
      <c r="V7" s="53">
        <v>9357</v>
      </c>
      <c r="W7" s="53">
        <v>9420</v>
      </c>
      <c r="X7" s="53">
        <v>9265</v>
      </c>
      <c r="Y7" s="53">
        <v>9374</v>
      </c>
      <c r="Z7" s="53">
        <v>9496</v>
      </c>
      <c r="AA7" s="53">
        <v>10044</v>
      </c>
      <c r="AB7" s="53">
        <v>10356</v>
      </c>
      <c r="AC7" s="53">
        <v>10410</v>
      </c>
      <c r="AD7" s="53">
        <v>10515</v>
      </c>
      <c r="AE7" s="53">
        <v>10674</v>
      </c>
      <c r="AF7" s="53">
        <v>10900</v>
      </c>
      <c r="AG7" s="53">
        <v>10948</v>
      </c>
      <c r="AH7" s="53">
        <v>11163</v>
      </c>
      <c r="AI7" s="9">
        <v>11285</v>
      </c>
      <c r="AJ7" s="9">
        <v>11407</v>
      </c>
      <c r="AK7" s="9">
        <v>11529</v>
      </c>
      <c r="AL7" s="9">
        <v>11651</v>
      </c>
      <c r="AM7" s="9">
        <v>11791.8</v>
      </c>
      <c r="AN7" s="9">
        <v>11932.599999999999</v>
      </c>
      <c r="AO7" s="9">
        <v>12073.399999999998</v>
      </c>
      <c r="AP7" s="9">
        <v>12214.199999999997</v>
      </c>
      <c r="AQ7" s="9">
        <v>12355</v>
      </c>
      <c r="AR7" s="9">
        <v>12496.6</v>
      </c>
      <c r="AS7" s="9">
        <v>12638.2</v>
      </c>
      <c r="AT7" s="9">
        <v>12779.800000000001</v>
      </c>
      <c r="AU7" s="9">
        <v>12921.400000000001</v>
      </c>
      <c r="AV7" s="9">
        <v>13063</v>
      </c>
      <c r="AW7" s="9">
        <v>13205.4</v>
      </c>
      <c r="AX7" s="9">
        <v>13347.8</v>
      </c>
      <c r="AY7" s="9">
        <v>13490.199999999999</v>
      </c>
      <c r="AZ7" s="9">
        <v>13632.599999999999</v>
      </c>
      <c r="BA7" s="9">
        <v>13775</v>
      </c>
    </row>
    <row r="8" spans="1:53" x14ac:dyDescent="0.25">
      <c r="A8" s="97"/>
      <c r="B8" s="81" t="s">
        <v>57</v>
      </c>
      <c r="C8" s="53" t="s">
        <v>28</v>
      </c>
      <c r="D8" s="53" t="s">
        <v>28</v>
      </c>
      <c r="E8" s="53" t="s">
        <v>28</v>
      </c>
      <c r="F8" s="53" t="s">
        <v>28</v>
      </c>
      <c r="G8" s="53" t="s">
        <v>28</v>
      </c>
      <c r="H8" s="53" t="s">
        <v>28</v>
      </c>
      <c r="I8" s="53" t="s">
        <v>28</v>
      </c>
      <c r="J8" s="53" t="s">
        <v>28</v>
      </c>
      <c r="K8" s="53" t="s">
        <v>28</v>
      </c>
      <c r="L8" s="53" t="s">
        <v>28</v>
      </c>
      <c r="M8" s="53" t="s">
        <v>28</v>
      </c>
      <c r="N8" s="53" t="s">
        <v>28</v>
      </c>
      <c r="O8" s="53" t="s">
        <v>28</v>
      </c>
      <c r="P8" s="53">
        <v>6004</v>
      </c>
      <c r="Q8" s="53">
        <v>6185</v>
      </c>
      <c r="R8" s="53">
        <v>6346</v>
      </c>
      <c r="S8" s="53">
        <v>6436</v>
      </c>
      <c r="T8" s="53">
        <v>6555</v>
      </c>
      <c r="U8" s="53">
        <v>6603</v>
      </c>
      <c r="V8" s="53">
        <v>6623</v>
      </c>
      <c r="W8" s="53">
        <v>6680</v>
      </c>
      <c r="X8" s="53">
        <v>6584</v>
      </c>
      <c r="Y8" s="53">
        <v>6665</v>
      </c>
      <c r="Z8" s="53">
        <v>6787</v>
      </c>
      <c r="AA8" s="53">
        <v>7207</v>
      </c>
      <c r="AB8" s="53">
        <v>7376</v>
      </c>
      <c r="AC8" s="53">
        <v>7300</v>
      </c>
      <c r="AD8" s="53">
        <v>7339</v>
      </c>
      <c r="AE8" s="53">
        <v>7444</v>
      </c>
      <c r="AF8" s="53">
        <v>7545</v>
      </c>
      <c r="AG8" s="53">
        <v>7545</v>
      </c>
      <c r="AH8" s="53">
        <v>7652</v>
      </c>
      <c r="AI8" s="9">
        <v>7774</v>
      </c>
      <c r="AJ8" s="9">
        <v>7896</v>
      </c>
      <c r="AK8" s="9">
        <v>8018</v>
      </c>
      <c r="AL8" s="9">
        <v>7965</v>
      </c>
      <c r="AM8" s="9">
        <v>8061.2</v>
      </c>
      <c r="AN8" s="9">
        <v>8157.4</v>
      </c>
      <c r="AO8" s="9">
        <v>8253.6</v>
      </c>
      <c r="AP8" s="9">
        <v>8349.8000000000011</v>
      </c>
      <c r="AQ8" s="9">
        <v>8446</v>
      </c>
      <c r="AR8" s="9">
        <v>8543</v>
      </c>
      <c r="AS8" s="9">
        <v>8640</v>
      </c>
      <c r="AT8" s="9">
        <v>8737</v>
      </c>
      <c r="AU8" s="9">
        <v>8834</v>
      </c>
      <c r="AV8" s="9">
        <v>8931</v>
      </c>
      <c r="AW8" s="9">
        <v>9028.2000000000007</v>
      </c>
      <c r="AX8" s="9">
        <v>9125.4000000000015</v>
      </c>
      <c r="AY8" s="9">
        <v>9222.6000000000022</v>
      </c>
      <c r="AZ8" s="9">
        <v>9319.8000000000029</v>
      </c>
      <c r="BA8" s="9">
        <v>9417</v>
      </c>
    </row>
    <row r="9" spans="1:53" x14ac:dyDescent="0.25">
      <c r="A9" s="97"/>
      <c r="B9" s="81" t="s">
        <v>276</v>
      </c>
      <c r="C9" s="53" t="s">
        <v>28</v>
      </c>
      <c r="D9" s="53" t="s">
        <v>28</v>
      </c>
      <c r="E9" s="53" t="s">
        <v>28</v>
      </c>
      <c r="F9" s="53" t="s">
        <v>28</v>
      </c>
      <c r="G9" s="53" t="s">
        <v>28</v>
      </c>
      <c r="H9" s="53" t="s">
        <v>28</v>
      </c>
      <c r="I9" s="53" t="s">
        <v>28</v>
      </c>
      <c r="J9" s="53" t="s">
        <v>28</v>
      </c>
      <c r="K9" s="53" t="s">
        <v>28</v>
      </c>
      <c r="L9" s="53" t="s">
        <v>28</v>
      </c>
      <c r="M9" s="53" t="s">
        <v>28</v>
      </c>
      <c r="N9" s="53" t="s">
        <v>28</v>
      </c>
      <c r="O9" s="53" t="s">
        <v>28</v>
      </c>
      <c r="P9" s="53" t="s">
        <v>28</v>
      </c>
      <c r="Q9" s="53" t="s">
        <v>28</v>
      </c>
      <c r="R9" s="53" t="s">
        <v>28</v>
      </c>
      <c r="S9" s="53" t="s">
        <v>28</v>
      </c>
      <c r="T9" s="53" t="s">
        <v>28</v>
      </c>
      <c r="U9" s="53" t="s">
        <v>28</v>
      </c>
      <c r="V9" s="53" t="s">
        <v>28</v>
      </c>
      <c r="W9" s="53" t="s">
        <v>28</v>
      </c>
      <c r="X9" s="53" t="s">
        <v>28</v>
      </c>
      <c r="Y9" s="53" t="s">
        <v>28</v>
      </c>
      <c r="Z9" s="53" t="s">
        <v>28</v>
      </c>
      <c r="AA9" s="53" t="s">
        <v>28</v>
      </c>
      <c r="AB9" s="53" t="s">
        <v>28</v>
      </c>
      <c r="AC9" s="53" t="s">
        <v>28</v>
      </c>
      <c r="AD9" s="53" t="s">
        <v>28</v>
      </c>
      <c r="AE9" s="53" t="s">
        <v>28</v>
      </c>
      <c r="AF9" s="53" t="s">
        <v>28</v>
      </c>
      <c r="AG9" s="53" t="s">
        <v>28</v>
      </c>
      <c r="AH9" s="53" t="s">
        <v>28</v>
      </c>
      <c r="AI9" s="9">
        <v>10396</v>
      </c>
      <c r="AJ9" s="9">
        <v>10518</v>
      </c>
      <c r="AK9" s="9">
        <v>10640</v>
      </c>
      <c r="AL9" s="9">
        <v>10824</v>
      </c>
      <c r="AM9" s="9">
        <v>10920.2</v>
      </c>
      <c r="AN9" s="9">
        <v>11016.400000000001</v>
      </c>
      <c r="AO9" s="9">
        <v>11112.600000000002</v>
      </c>
      <c r="AP9" s="9">
        <v>11208.800000000003</v>
      </c>
      <c r="AQ9" s="9">
        <v>11277</v>
      </c>
      <c r="AR9" s="9">
        <v>11374</v>
      </c>
      <c r="AS9" s="9">
        <v>11471</v>
      </c>
      <c r="AT9" s="9">
        <v>11568</v>
      </c>
      <c r="AU9" s="9">
        <v>11665</v>
      </c>
      <c r="AV9" s="9">
        <v>11730</v>
      </c>
      <c r="AW9" s="9">
        <v>11827.2</v>
      </c>
      <c r="AX9" s="9">
        <v>11924.400000000001</v>
      </c>
      <c r="AY9" s="9">
        <v>12021.600000000002</v>
      </c>
      <c r="AZ9" s="9">
        <v>12118.800000000003</v>
      </c>
      <c r="BA9" s="9">
        <v>12183</v>
      </c>
    </row>
    <row r="10" spans="1:53" x14ac:dyDescent="0.25">
      <c r="A10" s="97"/>
      <c r="B10" s="81" t="s">
        <v>277</v>
      </c>
      <c r="C10" s="53" t="s">
        <v>28</v>
      </c>
      <c r="D10" s="53" t="s">
        <v>28</v>
      </c>
      <c r="E10" s="53" t="s">
        <v>28</v>
      </c>
      <c r="F10" s="53" t="s">
        <v>28</v>
      </c>
      <c r="G10" s="53" t="s">
        <v>28</v>
      </c>
      <c r="H10" s="53" t="s">
        <v>28</v>
      </c>
      <c r="I10" s="53" t="s">
        <v>28</v>
      </c>
      <c r="J10" s="53" t="s">
        <v>28</v>
      </c>
      <c r="K10" s="53" t="s">
        <v>28</v>
      </c>
      <c r="L10" s="53" t="s">
        <v>28</v>
      </c>
      <c r="M10" s="53" t="s">
        <v>28</v>
      </c>
      <c r="N10" s="53" t="s">
        <v>28</v>
      </c>
      <c r="O10" s="53" t="s">
        <v>28</v>
      </c>
      <c r="P10" s="53" t="s">
        <v>28</v>
      </c>
      <c r="Q10" s="53" t="s">
        <v>28</v>
      </c>
      <c r="R10" s="53" t="s">
        <v>28</v>
      </c>
      <c r="S10" s="53" t="s">
        <v>28</v>
      </c>
      <c r="T10" s="53" t="s">
        <v>28</v>
      </c>
      <c r="U10" s="53" t="s">
        <v>28</v>
      </c>
      <c r="V10" s="53" t="s">
        <v>28</v>
      </c>
      <c r="W10" s="53" t="s">
        <v>28</v>
      </c>
      <c r="X10" s="53" t="s">
        <v>28</v>
      </c>
      <c r="Y10" s="53" t="s">
        <v>28</v>
      </c>
      <c r="Z10" s="53" t="s">
        <v>28</v>
      </c>
      <c r="AA10" s="53" t="s">
        <v>28</v>
      </c>
      <c r="AB10" s="53" t="s">
        <v>28</v>
      </c>
      <c r="AC10" s="53" t="s">
        <v>28</v>
      </c>
      <c r="AD10" s="53" t="s">
        <v>28</v>
      </c>
      <c r="AE10" s="53" t="s">
        <v>28</v>
      </c>
      <c r="AF10" s="53" t="s">
        <v>28</v>
      </c>
      <c r="AG10" s="53" t="s">
        <v>28</v>
      </c>
      <c r="AH10" s="53" t="s">
        <v>28</v>
      </c>
      <c r="AI10" s="9">
        <v>7202</v>
      </c>
      <c r="AJ10" s="9">
        <v>7324</v>
      </c>
      <c r="AK10" s="9">
        <v>7446</v>
      </c>
      <c r="AL10" s="9">
        <v>7459</v>
      </c>
      <c r="AM10" s="9">
        <v>7555.2</v>
      </c>
      <c r="AN10" s="9">
        <v>7651.4</v>
      </c>
      <c r="AO10" s="9">
        <v>7747.5999999999995</v>
      </c>
      <c r="AP10" s="9">
        <v>7843.7999999999993</v>
      </c>
      <c r="AQ10" s="9">
        <v>7771</v>
      </c>
      <c r="AR10" s="9">
        <v>7868</v>
      </c>
      <c r="AS10" s="9">
        <v>7965</v>
      </c>
      <c r="AT10" s="9">
        <v>8062</v>
      </c>
      <c r="AU10" s="9">
        <v>8159</v>
      </c>
      <c r="AV10" s="9">
        <v>8083</v>
      </c>
      <c r="AW10" s="9">
        <v>8180.2</v>
      </c>
      <c r="AX10" s="9">
        <v>8277.4</v>
      </c>
      <c r="AY10" s="9">
        <v>8374.6</v>
      </c>
      <c r="AZ10" s="9">
        <v>8471.8000000000011</v>
      </c>
      <c r="BA10" s="9">
        <v>8396</v>
      </c>
    </row>
    <row r="11" spans="1:53" x14ac:dyDescent="0.25">
      <c r="A11" s="25" t="s">
        <v>160</v>
      </c>
      <c r="B11" s="81" t="s">
        <v>39</v>
      </c>
      <c r="C11" s="166">
        <v>6.7</v>
      </c>
      <c r="D11" s="166">
        <v>6.7</v>
      </c>
      <c r="E11" s="166">
        <v>6.6000000000000005</v>
      </c>
      <c r="F11" s="166">
        <v>6.6000000000000005</v>
      </c>
      <c r="G11" s="166">
        <v>6.5</v>
      </c>
      <c r="H11" s="166">
        <v>6.4</v>
      </c>
      <c r="I11" s="166">
        <v>6.4</v>
      </c>
      <c r="J11" s="166">
        <v>6.3</v>
      </c>
      <c r="K11" s="166">
        <v>6.3</v>
      </c>
      <c r="L11" s="166">
        <v>6.2</v>
      </c>
      <c r="M11" s="166">
        <v>6.1</v>
      </c>
      <c r="N11" s="166">
        <v>6.1</v>
      </c>
      <c r="O11" s="166">
        <v>6</v>
      </c>
      <c r="P11" s="166">
        <v>6</v>
      </c>
      <c r="Q11" s="166">
        <v>6</v>
      </c>
      <c r="R11" s="166">
        <v>6</v>
      </c>
      <c r="S11" s="166">
        <v>6</v>
      </c>
      <c r="T11" s="166">
        <v>6</v>
      </c>
      <c r="U11" s="166">
        <v>6</v>
      </c>
      <c r="V11" s="166">
        <v>6</v>
      </c>
      <c r="W11" s="166">
        <v>6</v>
      </c>
      <c r="X11" s="166">
        <v>6</v>
      </c>
      <c r="Y11" s="166">
        <v>6</v>
      </c>
      <c r="Z11" s="166">
        <v>6</v>
      </c>
      <c r="AA11" s="166">
        <v>6</v>
      </c>
      <c r="AB11" s="166">
        <v>6</v>
      </c>
      <c r="AC11" s="166">
        <v>6</v>
      </c>
      <c r="AD11" s="166">
        <v>6</v>
      </c>
      <c r="AE11" s="166">
        <v>5.94</v>
      </c>
      <c r="AF11" s="166">
        <v>5.94</v>
      </c>
      <c r="AG11" s="166">
        <v>5.76</v>
      </c>
      <c r="AH11" s="166">
        <v>5.76</v>
      </c>
      <c r="AI11">
        <v>5.76</v>
      </c>
      <c r="AJ11">
        <v>5.75</v>
      </c>
      <c r="AK11">
        <v>5.75</v>
      </c>
      <c r="AL11">
        <v>5.38</v>
      </c>
      <c r="AM11">
        <v>5.37</v>
      </c>
      <c r="AN11">
        <v>5.37</v>
      </c>
      <c r="AO11">
        <v>5.36</v>
      </c>
      <c r="AP11">
        <v>5.36</v>
      </c>
      <c r="AQ11">
        <v>5.35</v>
      </c>
      <c r="AR11">
        <v>5.34</v>
      </c>
      <c r="AS11">
        <v>5.33</v>
      </c>
      <c r="AT11">
        <v>5.33</v>
      </c>
      <c r="AU11">
        <v>5.3199999999999994</v>
      </c>
      <c r="AV11">
        <v>5.3100000000000005</v>
      </c>
      <c r="AW11" s="2">
        <v>5.3</v>
      </c>
      <c r="AX11" s="2">
        <v>5.3</v>
      </c>
      <c r="AY11" s="2">
        <v>5.29</v>
      </c>
      <c r="AZ11" s="2">
        <v>5.29</v>
      </c>
      <c r="BA11" s="2">
        <v>5.28</v>
      </c>
    </row>
    <row r="12" spans="1:53" x14ac:dyDescent="0.25">
      <c r="A12" s="97"/>
      <c r="B12" s="81" t="s">
        <v>57</v>
      </c>
      <c r="C12" s="166">
        <v>6.7</v>
      </c>
      <c r="D12" s="166">
        <v>6.7</v>
      </c>
      <c r="E12" s="166">
        <v>6.6000000000000005</v>
      </c>
      <c r="F12" s="166">
        <v>6.6000000000000005</v>
      </c>
      <c r="G12" s="166">
        <v>6.5</v>
      </c>
      <c r="H12" s="166">
        <v>6.4</v>
      </c>
      <c r="I12" s="166">
        <v>6.4</v>
      </c>
      <c r="J12" s="166">
        <v>6.3</v>
      </c>
      <c r="K12" s="166">
        <v>6.3</v>
      </c>
      <c r="L12" s="166">
        <v>6.2</v>
      </c>
      <c r="M12" s="166">
        <v>6.1</v>
      </c>
      <c r="N12" s="166">
        <v>6.1</v>
      </c>
      <c r="O12" s="166">
        <v>6</v>
      </c>
      <c r="P12" s="166">
        <v>6</v>
      </c>
      <c r="Q12" s="166">
        <v>6</v>
      </c>
      <c r="R12" s="166">
        <v>6</v>
      </c>
      <c r="S12" s="166">
        <v>6</v>
      </c>
      <c r="T12" s="166">
        <v>6</v>
      </c>
      <c r="U12" s="166">
        <v>6</v>
      </c>
      <c r="V12" s="166">
        <v>6</v>
      </c>
      <c r="W12" s="166">
        <v>6</v>
      </c>
      <c r="X12" s="166">
        <v>6</v>
      </c>
      <c r="Y12" s="166">
        <v>6</v>
      </c>
      <c r="Z12" s="166">
        <v>6</v>
      </c>
      <c r="AA12" s="166">
        <v>6</v>
      </c>
      <c r="AB12" s="166">
        <v>6</v>
      </c>
      <c r="AC12" s="166">
        <v>6</v>
      </c>
      <c r="AD12" s="166">
        <v>6</v>
      </c>
      <c r="AE12" s="166">
        <v>5.92</v>
      </c>
      <c r="AF12" s="166">
        <v>5.92</v>
      </c>
      <c r="AG12" s="166">
        <v>5.8000000000000007</v>
      </c>
      <c r="AH12" s="166">
        <v>5.8000000000000007</v>
      </c>
      <c r="AI12">
        <v>5.8000000000000007</v>
      </c>
      <c r="AJ12">
        <v>5.8000000000000007</v>
      </c>
      <c r="AK12">
        <v>5.79</v>
      </c>
      <c r="AL12">
        <v>5.42</v>
      </c>
      <c r="AM12">
        <v>5.41</v>
      </c>
      <c r="AN12">
        <v>5.41</v>
      </c>
      <c r="AO12">
        <v>5.4</v>
      </c>
      <c r="AP12">
        <v>5.4</v>
      </c>
      <c r="AQ12">
        <v>5.3900000000000006</v>
      </c>
      <c r="AR12">
        <v>5.38</v>
      </c>
      <c r="AS12">
        <v>5.38</v>
      </c>
      <c r="AT12">
        <v>5.37</v>
      </c>
      <c r="AU12">
        <v>5.37</v>
      </c>
      <c r="AV12">
        <v>5.36</v>
      </c>
      <c r="AW12" s="2">
        <v>5.35</v>
      </c>
      <c r="AX12" s="2">
        <v>5.35</v>
      </c>
      <c r="AY12" s="2">
        <v>5.34</v>
      </c>
      <c r="AZ12" s="2">
        <v>5.34</v>
      </c>
      <c r="BA12" s="2">
        <v>5.33</v>
      </c>
    </row>
    <row r="13" spans="1:53" x14ac:dyDescent="0.25">
      <c r="A13" s="97"/>
      <c r="B13" s="81" t="s">
        <v>276</v>
      </c>
      <c r="C13" s="53" t="s">
        <v>28</v>
      </c>
      <c r="D13" s="53" t="s">
        <v>28</v>
      </c>
      <c r="E13" s="53" t="s">
        <v>28</v>
      </c>
      <c r="F13" s="53" t="s">
        <v>28</v>
      </c>
      <c r="G13" s="53" t="s">
        <v>28</v>
      </c>
      <c r="H13" s="53" t="s">
        <v>28</v>
      </c>
      <c r="I13" s="53" t="s">
        <v>28</v>
      </c>
      <c r="J13" s="53" t="s">
        <v>28</v>
      </c>
      <c r="K13" s="53" t="s">
        <v>28</v>
      </c>
      <c r="L13" s="53" t="s">
        <v>28</v>
      </c>
      <c r="M13" s="53" t="s">
        <v>28</v>
      </c>
      <c r="N13" s="53" t="s">
        <v>28</v>
      </c>
      <c r="O13" s="53" t="s">
        <v>28</v>
      </c>
      <c r="P13" s="53" t="s">
        <v>28</v>
      </c>
      <c r="Q13" s="53" t="s">
        <v>28</v>
      </c>
      <c r="R13" s="53" t="s">
        <v>28</v>
      </c>
      <c r="S13" s="53" t="s">
        <v>28</v>
      </c>
      <c r="T13" s="53" t="s">
        <v>28</v>
      </c>
      <c r="U13" s="53" t="s">
        <v>28</v>
      </c>
      <c r="V13" s="53" t="s">
        <v>28</v>
      </c>
      <c r="W13" s="53" t="s">
        <v>28</v>
      </c>
      <c r="X13" s="53" t="s">
        <v>28</v>
      </c>
      <c r="Y13" s="53" t="s">
        <v>28</v>
      </c>
      <c r="Z13" s="53" t="s">
        <v>28</v>
      </c>
      <c r="AA13" s="53" t="s">
        <v>28</v>
      </c>
      <c r="AB13" s="53" t="s">
        <v>28</v>
      </c>
      <c r="AC13" s="53" t="s">
        <v>28</v>
      </c>
      <c r="AD13" s="53" t="s">
        <v>28</v>
      </c>
      <c r="AE13" s="53" t="s">
        <v>28</v>
      </c>
      <c r="AF13" s="53" t="s">
        <v>28</v>
      </c>
      <c r="AG13" s="53" t="s">
        <v>28</v>
      </c>
      <c r="AH13" s="53" t="s">
        <v>28</v>
      </c>
      <c r="AI13">
        <v>5.92</v>
      </c>
      <c r="AJ13">
        <v>5.92</v>
      </c>
      <c r="AK13">
        <v>5.91</v>
      </c>
      <c r="AL13">
        <v>5.8999999999999995</v>
      </c>
      <c r="AM13">
        <v>5.8999999999999995</v>
      </c>
      <c r="AN13">
        <v>5.89</v>
      </c>
      <c r="AO13">
        <v>5.89</v>
      </c>
      <c r="AP13">
        <v>5.88</v>
      </c>
      <c r="AQ13">
        <v>5.88</v>
      </c>
      <c r="AR13">
        <v>5.87</v>
      </c>
      <c r="AS13">
        <v>5.87</v>
      </c>
      <c r="AT13">
        <v>5.86</v>
      </c>
      <c r="AU13">
        <v>5.86</v>
      </c>
      <c r="AV13">
        <v>5.8500000000000005</v>
      </c>
      <c r="AW13" s="2">
        <v>5.8500000000000005</v>
      </c>
      <c r="AX13" s="2">
        <v>5.84</v>
      </c>
      <c r="AY13" s="2">
        <v>5.84</v>
      </c>
      <c r="AZ13" s="2">
        <v>5.83</v>
      </c>
      <c r="BA13" s="2">
        <v>5.83</v>
      </c>
    </row>
    <row r="14" spans="1:53" x14ac:dyDescent="0.25">
      <c r="A14" s="97"/>
      <c r="B14" s="81" t="s">
        <v>277</v>
      </c>
      <c r="C14" s="53" t="s">
        <v>28</v>
      </c>
      <c r="D14" s="53" t="s">
        <v>28</v>
      </c>
      <c r="E14" s="53" t="s">
        <v>28</v>
      </c>
      <c r="F14" s="53" t="s">
        <v>28</v>
      </c>
      <c r="G14" s="53" t="s">
        <v>28</v>
      </c>
      <c r="H14" s="53" t="s">
        <v>28</v>
      </c>
      <c r="I14" s="53" t="s">
        <v>28</v>
      </c>
      <c r="J14" s="53" t="s">
        <v>28</v>
      </c>
      <c r="K14" s="53" t="s">
        <v>28</v>
      </c>
      <c r="L14" s="53" t="s">
        <v>28</v>
      </c>
      <c r="M14" s="53" t="s">
        <v>28</v>
      </c>
      <c r="N14" s="53" t="s">
        <v>28</v>
      </c>
      <c r="O14" s="53" t="s">
        <v>28</v>
      </c>
      <c r="P14" s="53" t="s">
        <v>28</v>
      </c>
      <c r="Q14" s="53" t="s">
        <v>28</v>
      </c>
      <c r="R14" s="53" t="s">
        <v>28</v>
      </c>
      <c r="S14" s="53" t="s">
        <v>28</v>
      </c>
      <c r="T14" s="53" t="s">
        <v>28</v>
      </c>
      <c r="U14" s="53" t="s">
        <v>28</v>
      </c>
      <c r="V14" s="53" t="s">
        <v>28</v>
      </c>
      <c r="W14" s="53" t="s">
        <v>28</v>
      </c>
      <c r="X14" s="53" t="s">
        <v>28</v>
      </c>
      <c r="Y14" s="53" t="s">
        <v>28</v>
      </c>
      <c r="Z14" s="53" t="s">
        <v>28</v>
      </c>
      <c r="AA14" s="53" t="s">
        <v>28</v>
      </c>
      <c r="AB14" s="53" t="s">
        <v>28</v>
      </c>
      <c r="AC14" s="53" t="s">
        <v>28</v>
      </c>
      <c r="AD14" s="53" t="s">
        <v>28</v>
      </c>
      <c r="AE14" s="53" t="s">
        <v>28</v>
      </c>
      <c r="AF14" s="53" t="s">
        <v>28</v>
      </c>
      <c r="AG14" s="53" t="s">
        <v>28</v>
      </c>
      <c r="AH14" s="53" t="s">
        <v>28</v>
      </c>
      <c r="AI14">
        <v>5.9499999999999993</v>
      </c>
      <c r="AJ14">
        <v>5.94</v>
      </c>
      <c r="AK14">
        <v>5.94</v>
      </c>
      <c r="AL14">
        <v>5.93</v>
      </c>
      <c r="AM14">
        <v>5.93</v>
      </c>
      <c r="AN14">
        <v>5.92</v>
      </c>
      <c r="AO14">
        <v>5.92</v>
      </c>
      <c r="AP14">
        <v>5.91</v>
      </c>
      <c r="AQ14">
        <v>5.91</v>
      </c>
      <c r="AR14">
        <v>5.91</v>
      </c>
      <c r="AS14">
        <v>5.8999999999999995</v>
      </c>
      <c r="AT14">
        <v>5.8999999999999995</v>
      </c>
      <c r="AU14">
        <v>5.89</v>
      </c>
      <c r="AV14">
        <v>5.89</v>
      </c>
      <c r="AW14" s="2">
        <v>5.89</v>
      </c>
      <c r="AX14" s="2">
        <v>5.88</v>
      </c>
      <c r="AY14" s="2">
        <v>5.88</v>
      </c>
      <c r="AZ14" s="2">
        <v>5.87</v>
      </c>
      <c r="BA14" s="2">
        <v>5.87</v>
      </c>
    </row>
    <row r="15" spans="1:53" x14ac:dyDescent="0.25">
      <c r="A15" s="25" t="s">
        <v>161</v>
      </c>
      <c r="B15" s="81" t="s">
        <v>39</v>
      </c>
      <c r="C15" s="54">
        <v>6158</v>
      </c>
      <c r="D15" s="54">
        <v>6248</v>
      </c>
      <c r="E15" s="54">
        <v>6338</v>
      </c>
      <c r="F15" s="54">
        <v>6427</v>
      </c>
      <c r="G15" s="54">
        <v>6517</v>
      </c>
      <c r="H15" s="54">
        <v>6517</v>
      </c>
      <c r="I15" s="54">
        <v>6517</v>
      </c>
      <c r="J15" s="54">
        <v>6517</v>
      </c>
      <c r="K15" s="54">
        <v>6553</v>
      </c>
      <c r="L15" s="54">
        <v>6553</v>
      </c>
      <c r="M15" s="54">
        <v>6522</v>
      </c>
      <c r="N15" s="54">
        <v>6656</v>
      </c>
      <c r="O15" s="54">
        <v>6787</v>
      </c>
      <c r="P15" s="54">
        <v>6946</v>
      </c>
      <c r="Q15" s="54">
        <v>7059</v>
      </c>
      <c r="R15" s="54">
        <v>7165</v>
      </c>
      <c r="S15" s="54">
        <v>7217</v>
      </c>
      <c r="T15" s="54">
        <v>7268</v>
      </c>
      <c r="U15" s="54">
        <v>7276</v>
      </c>
      <c r="V15" s="54">
        <v>7455</v>
      </c>
      <c r="W15" s="54">
        <v>7408</v>
      </c>
      <c r="X15" s="54">
        <v>7332</v>
      </c>
      <c r="Y15" s="54">
        <v>7366</v>
      </c>
      <c r="Z15" s="54">
        <v>7425</v>
      </c>
      <c r="AA15" s="54">
        <v>7739</v>
      </c>
      <c r="AB15" s="54">
        <v>7761</v>
      </c>
      <c r="AC15" s="54">
        <v>7851</v>
      </c>
      <c r="AD15" s="54">
        <v>8019</v>
      </c>
      <c r="AE15" s="54">
        <v>8082</v>
      </c>
      <c r="AF15" s="54">
        <v>8180</v>
      </c>
      <c r="AG15" s="54">
        <v>8246</v>
      </c>
      <c r="AH15" s="54">
        <v>8480</v>
      </c>
      <c r="AI15">
        <v>8540</v>
      </c>
      <c r="AJ15">
        <v>8600</v>
      </c>
      <c r="AK15">
        <v>8660</v>
      </c>
      <c r="AL15">
        <v>8720</v>
      </c>
      <c r="AM15">
        <v>8794</v>
      </c>
      <c r="AN15">
        <v>8868</v>
      </c>
      <c r="AO15">
        <v>8942</v>
      </c>
      <c r="AP15">
        <v>9016</v>
      </c>
      <c r="AQ15">
        <v>9092</v>
      </c>
      <c r="AR15">
        <v>9167</v>
      </c>
      <c r="AS15">
        <v>9242</v>
      </c>
      <c r="AT15">
        <v>9317</v>
      </c>
      <c r="AU15">
        <v>9392</v>
      </c>
      <c r="AV15">
        <v>9466</v>
      </c>
      <c r="AW15" s="2">
        <v>9541</v>
      </c>
      <c r="AX15" s="2">
        <v>9616</v>
      </c>
      <c r="AY15" s="2">
        <v>9691</v>
      </c>
      <c r="AZ15" s="2">
        <v>9766</v>
      </c>
      <c r="BA15" s="2">
        <v>9842</v>
      </c>
    </row>
    <row r="16" spans="1:53" x14ac:dyDescent="0.25">
      <c r="A16" s="97"/>
      <c r="B16" s="81" t="s">
        <v>57</v>
      </c>
      <c r="C16" s="54">
        <v>5060</v>
      </c>
      <c r="D16" s="54">
        <v>5133</v>
      </c>
      <c r="E16" s="54">
        <v>5205</v>
      </c>
      <c r="F16" s="54">
        <v>5277</v>
      </c>
      <c r="G16" s="54">
        <v>5349</v>
      </c>
      <c r="H16" s="54">
        <v>5349</v>
      </c>
      <c r="I16" s="54">
        <v>5349</v>
      </c>
      <c r="J16" s="54">
        <v>5349</v>
      </c>
      <c r="K16" s="54">
        <v>5401</v>
      </c>
      <c r="L16" s="54">
        <v>5401</v>
      </c>
      <c r="M16" s="54">
        <v>5372</v>
      </c>
      <c r="N16" s="54">
        <v>5470</v>
      </c>
      <c r="O16" s="54">
        <v>5566</v>
      </c>
      <c r="P16" s="54">
        <v>5690</v>
      </c>
      <c r="Q16" s="54">
        <v>5803</v>
      </c>
      <c r="R16" s="54">
        <v>5883</v>
      </c>
      <c r="S16" s="54">
        <v>6000</v>
      </c>
      <c r="T16" s="54">
        <v>6108</v>
      </c>
      <c r="U16" s="54">
        <v>6049</v>
      </c>
      <c r="V16" s="54">
        <v>6166</v>
      </c>
      <c r="W16" s="54">
        <v>6160</v>
      </c>
      <c r="X16" s="54">
        <v>6098</v>
      </c>
      <c r="Y16" s="54">
        <v>6141</v>
      </c>
      <c r="Z16" s="54">
        <v>6209</v>
      </c>
      <c r="AA16" s="54">
        <v>6404</v>
      </c>
      <c r="AB16" s="54">
        <v>6467</v>
      </c>
      <c r="AC16" s="54">
        <v>6466</v>
      </c>
      <c r="AD16" s="54">
        <v>6556</v>
      </c>
      <c r="AE16" s="54">
        <v>6645</v>
      </c>
      <c r="AF16" s="54">
        <v>6695</v>
      </c>
      <c r="AG16" s="54">
        <v>6713</v>
      </c>
      <c r="AH16" s="54">
        <v>6847</v>
      </c>
      <c r="AI16">
        <v>6896</v>
      </c>
      <c r="AJ16">
        <v>6945</v>
      </c>
      <c r="AK16">
        <v>6994</v>
      </c>
      <c r="AL16">
        <v>7041</v>
      </c>
      <c r="AM16">
        <v>7103</v>
      </c>
      <c r="AN16">
        <v>7165</v>
      </c>
      <c r="AO16">
        <v>7227</v>
      </c>
      <c r="AP16">
        <v>7289</v>
      </c>
      <c r="AQ16">
        <v>7353</v>
      </c>
      <c r="AR16">
        <v>7416</v>
      </c>
      <c r="AS16">
        <v>7479</v>
      </c>
      <c r="AT16">
        <v>7542</v>
      </c>
      <c r="AU16">
        <v>7605</v>
      </c>
      <c r="AV16">
        <v>7668</v>
      </c>
      <c r="AW16" s="2">
        <v>7731</v>
      </c>
      <c r="AX16" s="2">
        <v>7794</v>
      </c>
      <c r="AY16" s="2">
        <v>7857</v>
      </c>
      <c r="AZ16" s="2">
        <v>7920</v>
      </c>
      <c r="BA16" s="2">
        <v>7984</v>
      </c>
    </row>
    <row r="17" spans="1:53" x14ac:dyDescent="0.25">
      <c r="A17" s="97"/>
      <c r="B17" s="81" t="s">
        <v>276</v>
      </c>
      <c r="C17" s="53" t="s">
        <v>28</v>
      </c>
      <c r="D17" s="53" t="s">
        <v>28</v>
      </c>
      <c r="E17" s="53" t="s">
        <v>28</v>
      </c>
      <c r="F17" s="53" t="s">
        <v>28</v>
      </c>
      <c r="G17" s="53" t="s">
        <v>28</v>
      </c>
      <c r="H17" s="53" t="s">
        <v>28</v>
      </c>
      <c r="I17" s="53" t="s">
        <v>28</v>
      </c>
      <c r="J17" s="53" t="s">
        <v>28</v>
      </c>
      <c r="K17" s="53" t="s">
        <v>28</v>
      </c>
      <c r="L17" s="53" t="s">
        <v>28</v>
      </c>
      <c r="M17" s="53" t="s">
        <v>28</v>
      </c>
      <c r="N17" s="53" t="s">
        <v>28</v>
      </c>
      <c r="O17" s="53" t="s">
        <v>28</v>
      </c>
      <c r="P17" s="53" t="s">
        <v>28</v>
      </c>
      <c r="Q17" s="53" t="s">
        <v>28</v>
      </c>
      <c r="R17" s="53" t="s">
        <v>28</v>
      </c>
      <c r="S17" s="53" t="s">
        <v>28</v>
      </c>
      <c r="T17" s="53" t="s">
        <v>28</v>
      </c>
      <c r="U17" s="53" t="s">
        <v>28</v>
      </c>
      <c r="V17" s="53" t="s">
        <v>28</v>
      </c>
      <c r="W17" s="53" t="s">
        <v>28</v>
      </c>
      <c r="X17" s="53" t="s">
        <v>28</v>
      </c>
      <c r="Y17" s="53" t="s">
        <v>28</v>
      </c>
      <c r="Z17" s="53" t="s">
        <v>28</v>
      </c>
      <c r="AA17" s="53" t="s">
        <v>28</v>
      </c>
      <c r="AB17" s="53" t="s">
        <v>28</v>
      </c>
      <c r="AC17" s="53" t="s">
        <v>28</v>
      </c>
      <c r="AD17" s="53" t="s">
        <v>28</v>
      </c>
      <c r="AE17" s="53" t="s">
        <v>28</v>
      </c>
      <c r="AF17" s="53" t="s">
        <v>28</v>
      </c>
      <c r="AG17" s="53" t="s">
        <v>28</v>
      </c>
      <c r="AH17" s="53" t="s">
        <v>28</v>
      </c>
      <c r="AI17">
        <v>8048</v>
      </c>
      <c r="AJ17">
        <v>8121</v>
      </c>
      <c r="AK17">
        <v>8194</v>
      </c>
      <c r="AL17">
        <v>8265</v>
      </c>
      <c r="AM17">
        <v>8313</v>
      </c>
      <c r="AN17">
        <v>8361</v>
      </c>
      <c r="AO17">
        <v>8409</v>
      </c>
      <c r="AP17">
        <v>8457</v>
      </c>
      <c r="AQ17">
        <v>8503</v>
      </c>
      <c r="AR17">
        <v>8551</v>
      </c>
      <c r="AS17">
        <v>8599</v>
      </c>
      <c r="AT17">
        <v>8647</v>
      </c>
      <c r="AU17">
        <v>8695</v>
      </c>
      <c r="AV17">
        <v>8742</v>
      </c>
      <c r="AW17" s="2">
        <v>8790</v>
      </c>
      <c r="AX17" s="2">
        <v>8838</v>
      </c>
      <c r="AY17" s="2">
        <v>8886</v>
      </c>
      <c r="AZ17" s="2">
        <v>8934</v>
      </c>
      <c r="BA17" s="2">
        <v>8981</v>
      </c>
    </row>
    <row r="18" spans="1:53" x14ac:dyDescent="0.25">
      <c r="A18" s="97"/>
      <c r="B18" s="81" t="s">
        <v>277</v>
      </c>
      <c r="C18" s="53" t="s">
        <v>28</v>
      </c>
      <c r="D18" s="53" t="s">
        <v>28</v>
      </c>
      <c r="E18" s="53" t="s">
        <v>28</v>
      </c>
      <c r="F18" s="53" t="s">
        <v>28</v>
      </c>
      <c r="G18" s="53" t="s">
        <v>28</v>
      </c>
      <c r="H18" s="53" t="s">
        <v>28</v>
      </c>
      <c r="I18" s="53" t="s">
        <v>28</v>
      </c>
      <c r="J18" s="53" t="s">
        <v>28</v>
      </c>
      <c r="K18" s="53" t="s">
        <v>28</v>
      </c>
      <c r="L18" s="53" t="s">
        <v>28</v>
      </c>
      <c r="M18" s="53" t="s">
        <v>28</v>
      </c>
      <c r="N18" s="53" t="s">
        <v>28</v>
      </c>
      <c r="O18" s="53" t="s">
        <v>28</v>
      </c>
      <c r="P18" s="53" t="s">
        <v>28</v>
      </c>
      <c r="Q18" s="53" t="s">
        <v>28</v>
      </c>
      <c r="R18" s="53" t="s">
        <v>28</v>
      </c>
      <c r="S18" s="53" t="s">
        <v>28</v>
      </c>
      <c r="T18" s="53" t="s">
        <v>28</v>
      </c>
      <c r="U18" s="53" t="s">
        <v>28</v>
      </c>
      <c r="V18" s="53" t="s">
        <v>28</v>
      </c>
      <c r="W18" s="53" t="s">
        <v>28</v>
      </c>
      <c r="X18" s="53" t="s">
        <v>28</v>
      </c>
      <c r="Y18" s="53" t="s">
        <v>28</v>
      </c>
      <c r="Z18" s="53" t="s">
        <v>28</v>
      </c>
      <c r="AA18" s="53" t="s">
        <v>28</v>
      </c>
      <c r="AB18" s="53" t="s">
        <v>28</v>
      </c>
      <c r="AC18" s="53" t="s">
        <v>28</v>
      </c>
      <c r="AD18" s="53" t="s">
        <v>28</v>
      </c>
      <c r="AE18" s="53" t="s">
        <v>28</v>
      </c>
      <c r="AF18" s="53" t="s">
        <v>28</v>
      </c>
      <c r="AG18" s="53" t="s">
        <v>28</v>
      </c>
      <c r="AH18" s="53" t="s">
        <v>28</v>
      </c>
      <c r="AI18">
        <v>6425</v>
      </c>
      <c r="AJ18">
        <v>6485</v>
      </c>
      <c r="AK18">
        <v>6545</v>
      </c>
      <c r="AL18">
        <v>6606</v>
      </c>
      <c r="AM18">
        <v>6646</v>
      </c>
      <c r="AN18">
        <v>6686</v>
      </c>
      <c r="AO18">
        <v>6726</v>
      </c>
      <c r="AP18">
        <v>6766</v>
      </c>
      <c r="AQ18">
        <v>6804</v>
      </c>
      <c r="AR18">
        <v>6844</v>
      </c>
      <c r="AS18">
        <v>6884</v>
      </c>
      <c r="AT18">
        <v>6924</v>
      </c>
      <c r="AU18">
        <v>6964</v>
      </c>
      <c r="AV18">
        <v>7003</v>
      </c>
      <c r="AW18" s="2">
        <v>7043</v>
      </c>
      <c r="AX18" s="2">
        <v>7083</v>
      </c>
      <c r="AY18" s="2">
        <v>7123</v>
      </c>
      <c r="AZ18" s="2">
        <v>7163</v>
      </c>
      <c r="BA18" s="2">
        <v>7201</v>
      </c>
    </row>
    <row r="19" spans="1:53" x14ac:dyDescent="0.25">
      <c r="A19" s="21" t="s">
        <v>162</v>
      </c>
      <c r="B19" s="81" t="s">
        <v>39</v>
      </c>
      <c r="C19" s="55">
        <v>313.8</v>
      </c>
      <c r="D19" s="55">
        <v>318.39</v>
      </c>
      <c r="E19" s="55">
        <v>322.98</v>
      </c>
      <c r="F19" s="55">
        <v>327.51</v>
      </c>
      <c r="G19" s="55">
        <v>333.88</v>
      </c>
      <c r="H19" s="55">
        <v>333.88</v>
      </c>
      <c r="I19" s="55">
        <v>333.88</v>
      </c>
      <c r="J19" s="55">
        <v>333.88</v>
      </c>
      <c r="K19" s="55">
        <v>335.73</v>
      </c>
      <c r="L19" s="55">
        <v>335.73</v>
      </c>
      <c r="M19" s="55">
        <v>334.14</v>
      </c>
      <c r="N19" s="55">
        <v>341.01</v>
      </c>
      <c r="O19" s="55">
        <v>349.58</v>
      </c>
      <c r="P19" s="55">
        <v>357.77</v>
      </c>
      <c r="Q19" s="55">
        <v>363.59</v>
      </c>
      <c r="R19" s="55">
        <v>369.05</v>
      </c>
      <c r="S19" s="55">
        <v>371.72</v>
      </c>
      <c r="T19" s="55">
        <v>374.35</v>
      </c>
      <c r="U19" s="55">
        <v>374.76</v>
      </c>
      <c r="V19" s="55">
        <v>383.98</v>
      </c>
      <c r="W19" s="55">
        <v>383.59</v>
      </c>
      <c r="X19" s="55">
        <v>379.66</v>
      </c>
      <c r="Y19" s="55">
        <v>381.42</v>
      </c>
      <c r="Z19" s="55">
        <v>384.47</v>
      </c>
      <c r="AA19" s="55">
        <v>400.73</v>
      </c>
      <c r="AB19" s="55">
        <v>401.87</v>
      </c>
      <c r="AC19" s="55">
        <v>406.53</v>
      </c>
      <c r="AD19" s="55">
        <v>415.23</v>
      </c>
      <c r="AE19" s="55">
        <v>418.49</v>
      </c>
      <c r="AF19" s="55">
        <v>423.57</v>
      </c>
      <c r="AG19" s="55">
        <v>426.98</v>
      </c>
      <c r="AH19" s="55">
        <v>439.1</v>
      </c>
      <c r="AI19" s="94">
        <v>442.21</v>
      </c>
      <c r="AJ19" s="94">
        <v>445.32</v>
      </c>
      <c r="AK19" s="94">
        <v>448.42</v>
      </c>
      <c r="AL19" s="94">
        <v>451.53</v>
      </c>
      <c r="AM19" s="94">
        <v>455.36</v>
      </c>
      <c r="AN19" s="94">
        <v>459.19</v>
      </c>
      <c r="AO19" s="94">
        <v>463.02</v>
      </c>
      <c r="AP19" s="94">
        <v>466.86</v>
      </c>
      <c r="AQ19" s="94">
        <v>470.79</v>
      </c>
      <c r="AR19" s="94">
        <v>474.67</v>
      </c>
      <c r="AS19" s="94">
        <v>478.56</v>
      </c>
      <c r="AT19" s="94">
        <v>482.44</v>
      </c>
      <c r="AU19" s="94">
        <v>486.33</v>
      </c>
      <c r="AV19" s="94">
        <v>490.16</v>
      </c>
      <c r="AW19" s="2">
        <v>494.04</v>
      </c>
      <c r="AX19" s="2">
        <v>497.92</v>
      </c>
      <c r="AY19" s="2">
        <v>501.81</v>
      </c>
      <c r="AZ19" s="2">
        <v>505.69</v>
      </c>
      <c r="BA19" s="2">
        <v>509.63</v>
      </c>
    </row>
    <row r="20" spans="1:53" x14ac:dyDescent="0.25">
      <c r="A20" s="97"/>
      <c r="B20" s="81" t="s">
        <v>57</v>
      </c>
      <c r="C20" s="55">
        <v>257.85000000000002</v>
      </c>
      <c r="D20" s="55">
        <v>261.57</v>
      </c>
      <c r="E20" s="55">
        <v>265.24</v>
      </c>
      <c r="F20" s="55">
        <v>268.91000000000003</v>
      </c>
      <c r="G20" s="55">
        <v>274.04000000000002</v>
      </c>
      <c r="H20" s="55">
        <v>274.04000000000002</v>
      </c>
      <c r="I20" s="55">
        <v>274.04000000000002</v>
      </c>
      <c r="J20" s="55">
        <v>274.04000000000002</v>
      </c>
      <c r="K20" s="55">
        <v>276.70999999999998</v>
      </c>
      <c r="L20" s="55">
        <v>276.70999999999998</v>
      </c>
      <c r="M20" s="55">
        <v>275.22000000000003</v>
      </c>
      <c r="N20" s="55">
        <v>280.24</v>
      </c>
      <c r="O20" s="55">
        <v>286.69</v>
      </c>
      <c r="P20" s="55">
        <v>293.07</v>
      </c>
      <c r="Q20" s="55">
        <v>298.89</v>
      </c>
      <c r="R20" s="55">
        <v>303.01</v>
      </c>
      <c r="S20" s="55">
        <v>309.04000000000002</v>
      </c>
      <c r="T20" s="55">
        <v>314.60000000000002</v>
      </c>
      <c r="U20" s="55">
        <v>311.56</v>
      </c>
      <c r="V20" s="55">
        <v>317.58999999999997</v>
      </c>
      <c r="W20" s="55">
        <v>318.97000000000003</v>
      </c>
      <c r="X20" s="55">
        <v>315.76</v>
      </c>
      <c r="Y20" s="55">
        <v>317.99</v>
      </c>
      <c r="Z20" s="55">
        <v>321.51</v>
      </c>
      <c r="AA20" s="55">
        <v>331.6</v>
      </c>
      <c r="AB20" s="55">
        <v>334.87</v>
      </c>
      <c r="AC20" s="55">
        <v>334.81</v>
      </c>
      <c r="AD20" s="55">
        <v>339.48</v>
      </c>
      <c r="AE20" s="55">
        <v>344.08</v>
      </c>
      <c r="AF20" s="55">
        <v>346.67</v>
      </c>
      <c r="AG20" s="55">
        <v>347.6</v>
      </c>
      <c r="AH20" s="55">
        <v>354.54</v>
      </c>
      <c r="AI20" s="1">
        <v>357.08</v>
      </c>
      <c r="AJ20" s="1">
        <v>359.62</v>
      </c>
      <c r="AK20" s="1">
        <v>362.16</v>
      </c>
      <c r="AL20" s="1">
        <v>364.59</v>
      </c>
      <c r="AM20" s="1">
        <v>367.8</v>
      </c>
      <c r="AN20" s="1">
        <v>371.01</v>
      </c>
      <c r="AO20" s="1">
        <v>374.22</v>
      </c>
      <c r="AP20" s="1">
        <v>377.43</v>
      </c>
      <c r="AQ20" s="1">
        <v>380.74</v>
      </c>
      <c r="AR20" s="1">
        <v>384.01</v>
      </c>
      <c r="AS20" s="1">
        <v>387.27</v>
      </c>
      <c r="AT20" s="1">
        <v>390.53</v>
      </c>
      <c r="AU20" s="1">
        <v>393.79</v>
      </c>
      <c r="AV20" s="1">
        <v>397.06</v>
      </c>
      <c r="AW20" s="2">
        <v>400.32</v>
      </c>
      <c r="AX20" s="2">
        <v>403.58</v>
      </c>
      <c r="AY20" s="2">
        <v>406.84</v>
      </c>
      <c r="AZ20" s="2">
        <v>410.1</v>
      </c>
      <c r="BA20" s="2">
        <v>413.42</v>
      </c>
    </row>
    <row r="21" spans="1:53" x14ac:dyDescent="0.25">
      <c r="A21" s="97"/>
      <c r="B21" s="81" t="s">
        <v>276</v>
      </c>
      <c r="C21" s="53" t="s">
        <v>28</v>
      </c>
      <c r="D21" s="53" t="s">
        <v>28</v>
      </c>
      <c r="E21" s="53" t="s">
        <v>28</v>
      </c>
      <c r="F21" s="53" t="s">
        <v>28</v>
      </c>
      <c r="G21" s="53" t="s">
        <v>28</v>
      </c>
      <c r="H21" s="53" t="s">
        <v>28</v>
      </c>
      <c r="I21" s="53" t="s">
        <v>28</v>
      </c>
      <c r="J21" s="53" t="s">
        <v>28</v>
      </c>
      <c r="K21" s="53" t="s">
        <v>28</v>
      </c>
      <c r="L21" s="53" t="s">
        <v>28</v>
      </c>
      <c r="M21" s="53" t="s">
        <v>28</v>
      </c>
      <c r="N21" s="53" t="s">
        <v>28</v>
      </c>
      <c r="O21" s="53" t="s">
        <v>28</v>
      </c>
      <c r="P21" s="53" t="s">
        <v>28</v>
      </c>
      <c r="Q21" s="53" t="s">
        <v>28</v>
      </c>
      <c r="R21" s="53" t="s">
        <v>28</v>
      </c>
      <c r="S21" s="53" t="s">
        <v>28</v>
      </c>
      <c r="T21" s="53" t="s">
        <v>28</v>
      </c>
      <c r="U21" s="53" t="s">
        <v>28</v>
      </c>
      <c r="V21" s="53" t="s">
        <v>28</v>
      </c>
      <c r="W21" s="53" t="s">
        <v>28</v>
      </c>
      <c r="X21" s="53" t="s">
        <v>28</v>
      </c>
      <c r="Y21" s="53" t="s">
        <v>28</v>
      </c>
      <c r="Z21" s="53" t="s">
        <v>28</v>
      </c>
      <c r="AA21" s="53" t="s">
        <v>28</v>
      </c>
      <c r="AB21" s="53" t="s">
        <v>28</v>
      </c>
      <c r="AC21" s="53" t="s">
        <v>28</v>
      </c>
      <c r="AD21" s="53" t="s">
        <v>28</v>
      </c>
      <c r="AE21" s="53" t="s">
        <v>28</v>
      </c>
      <c r="AF21" s="53" t="s">
        <v>28</v>
      </c>
      <c r="AG21" s="53" t="s">
        <v>28</v>
      </c>
      <c r="AH21" s="53" t="s">
        <v>28</v>
      </c>
      <c r="AI21" s="1">
        <v>416.73</v>
      </c>
      <c r="AJ21" s="1">
        <v>420.51</v>
      </c>
      <c r="AK21" s="1">
        <v>424.29</v>
      </c>
      <c r="AL21" s="1">
        <v>427.97</v>
      </c>
      <c r="AM21" s="1">
        <v>430.45</v>
      </c>
      <c r="AN21" s="1">
        <v>432.94</v>
      </c>
      <c r="AO21" s="1">
        <v>435.42</v>
      </c>
      <c r="AP21" s="1">
        <v>437.91</v>
      </c>
      <c r="AQ21" s="1">
        <v>440.29</v>
      </c>
      <c r="AR21" s="1">
        <v>442.78</v>
      </c>
      <c r="AS21" s="1">
        <v>445.26</v>
      </c>
      <c r="AT21" s="1">
        <v>447.75</v>
      </c>
      <c r="AU21" s="1">
        <v>450.23</v>
      </c>
      <c r="AV21" s="1">
        <v>452.67</v>
      </c>
      <c r="AW21" s="2">
        <v>455.15</v>
      </c>
      <c r="AX21" s="2">
        <v>457.64</v>
      </c>
      <c r="AY21" s="2">
        <v>460.12</v>
      </c>
      <c r="AZ21" s="2">
        <v>462.61</v>
      </c>
      <c r="BA21" s="2">
        <v>465.04</v>
      </c>
    </row>
    <row r="22" spans="1:53" x14ac:dyDescent="0.25">
      <c r="A22" s="97"/>
      <c r="B22" s="81" t="s">
        <v>277</v>
      </c>
      <c r="C22" s="53" t="s">
        <v>28</v>
      </c>
      <c r="D22" s="53" t="s">
        <v>28</v>
      </c>
      <c r="E22" s="53" t="s">
        <v>28</v>
      </c>
      <c r="F22" s="53" t="s">
        <v>28</v>
      </c>
      <c r="G22" s="53" t="s">
        <v>28</v>
      </c>
      <c r="H22" s="53" t="s">
        <v>28</v>
      </c>
      <c r="I22" s="53" t="s">
        <v>28</v>
      </c>
      <c r="J22" s="53" t="s">
        <v>28</v>
      </c>
      <c r="K22" s="53" t="s">
        <v>28</v>
      </c>
      <c r="L22" s="53" t="s">
        <v>28</v>
      </c>
      <c r="M22" s="53" t="s">
        <v>28</v>
      </c>
      <c r="N22" s="53" t="s">
        <v>28</v>
      </c>
      <c r="O22" s="53" t="s">
        <v>28</v>
      </c>
      <c r="P22" s="53" t="s">
        <v>28</v>
      </c>
      <c r="Q22" s="53" t="s">
        <v>28</v>
      </c>
      <c r="R22" s="53" t="s">
        <v>28</v>
      </c>
      <c r="S22" s="53" t="s">
        <v>28</v>
      </c>
      <c r="T22" s="53" t="s">
        <v>28</v>
      </c>
      <c r="U22" s="53" t="s">
        <v>28</v>
      </c>
      <c r="V22" s="53" t="s">
        <v>28</v>
      </c>
      <c r="W22" s="53" t="s">
        <v>28</v>
      </c>
      <c r="X22" s="53" t="s">
        <v>28</v>
      </c>
      <c r="Y22" s="53" t="s">
        <v>28</v>
      </c>
      <c r="Z22" s="53" t="s">
        <v>28</v>
      </c>
      <c r="AA22" s="53" t="s">
        <v>28</v>
      </c>
      <c r="AB22" s="53" t="s">
        <v>28</v>
      </c>
      <c r="AC22" s="53" t="s">
        <v>28</v>
      </c>
      <c r="AD22" s="53" t="s">
        <v>28</v>
      </c>
      <c r="AE22" s="53" t="s">
        <v>28</v>
      </c>
      <c r="AF22" s="53" t="s">
        <v>28</v>
      </c>
      <c r="AG22" s="53" t="s">
        <v>28</v>
      </c>
      <c r="AH22" s="53" t="s">
        <v>28</v>
      </c>
      <c r="AI22" s="1">
        <v>332.69</v>
      </c>
      <c r="AJ22" s="1">
        <v>335.8</v>
      </c>
      <c r="AK22" s="1">
        <v>338.91</v>
      </c>
      <c r="AL22" s="1">
        <v>342.06</v>
      </c>
      <c r="AM22" s="1">
        <v>344.14</v>
      </c>
      <c r="AN22" s="1">
        <v>346.21</v>
      </c>
      <c r="AO22" s="1">
        <v>348.28</v>
      </c>
      <c r="AP22" s="1">
        <v>350.35</v>
      </c>
      <c r="AQ22" s="1">
        <v>352.32</v>
      </c>
      <c r="AR22" s="1">
        <v>354.39</v>
      </c>
      <c r="AS22" s="1">
        <v>356.46</v>
      </c>
      <c r="AT22" s="1">
        <v>358.53</v>
      </c>
      <c r="AU22" s="1">
        <v>360.6</v>
      </c>
      <c r="AV22" s="1">
        <v>362.62</v>
      </c>
      <c r="AW22" s="2">
        <v>364.69</v>
      </c>
      <c r="AX22" s="2">
        <v>366.76</v>
      </c>
      <c r="AY22" s="2">
        <v>368.83</v>
      </c>
      <c r="AZ22" s="2">
        <v>370.91</v>
      </c>
      <c r="BA22" s="2">
        <v>372.87</v>
      </c>
    </row>
    <row r="23" spans="1:53" x14ac:dyDescent="0.25">
      <c r="A23" s="25" t="s">
        <v>273</v>
      </c>
      <c r="B23" s="81" t="s">
        <v>39</v>
      </c>
      <c r="C23" s="55">
        <v>54.75</v>
      </c>
      <c r="D23" s="55">
        <v>54.75</v>
      </c>
      <c r="E23" s="55">
        <v>54.75</v>
      </c>
      <c r="F23" s="55">
        <v>54.75</v>
      </c>
      <c r="G23" s="55">
        <v>54.75</v>
      </c>
      <c r="H23" s="55">
        <v>54.75</v>
      </c>
      <c r="I23" s="55">
        <v>54.75</v>
      </c>
      <c r="J23" s="55">
        <v>54.75</v>
      </c>
      <c r="K23" s="55">
        <v>54.75</v>
      </c>
      <c r="L23" s="55">
        <v>54.75</v>
      </c>
      <c r="M23" s="55">
        <v>54.75</v>
      </c>
      <c r="N23" s="55">
        <v>54.75</v>
      </c>
      <c r="O23" s="55">
        <v>54.75</v>
      </c>
      <c r="P23" s="55">
        <v>46</v>
      </c>
      <c r="Q23" s="55">
        <v>39</v>
      </c>
      <c r="R23" s="55">
        <v>32</v>
      </c>
      <c r="S23" s="55">
        <v>25</v>
      </c>
      <c r="T23" s="55">
        <v>18</v>
      </c>
      <c r="U23" s="55">
        <v>18</v>
      </c>
      <c r="V23" s="55">
        <v>18</v>
      </c>
      <c r="W23" s="55">
        <v>18</v>
      </c>
      <c r="X23" s="55">
        <v>18</v>
      </c>
      <c r="Y23" s="55">
        <v>18</v>
      </c>
      <c r="Z23" s="55">
        <v>18</v>
      </c>
      <c r="AA23" s="55">
        <v>18</v>
      </c>
      <c r="AB23" s="55">
        <v>18</v>
      </c>
      <c r="AC23" s="55">
        <v>18</v>
      </c>
      <c r="AD23" s="55">
        <v>18</v>
      </c>
      <c r="AE23" s="55">
        <v>18</v>
      </c>
      <c r="AF23" s="55">
        <v>18</v>
      </c>
      <c r="AG23" s="55">
        <v>18</v>
      </c>
      <c r="AH23" s="55">
        <v>18</v>
      </c>
      <c r="AI23">
        <v>11</v>
      </c>
      <c r="AJ23">
        <v>11</v>
      </c>
      <c r="AK23">
        <v>11</v>
      </c>
      <c r="AL23">
        <v>11</v>
      </c>
      <c r="AM23">
        <v>11</v>
      </c>
      <c r="AN23">
        <v>11</v>
      </c>
      <c r="AO23">
        <v>11</v>
      </c>
      <c r="AP23">
        <v>11</v>
      </c>
      <c r="AQ23">
        <v>11</v>
      </c>
      <c r="AR23">
        <v>11</v>
      </c>
      <c r="AS23">
        <v>11</v>
      </c>
      <c r="AT23">
        <v>11</v>
      </c>
      <c r="AU23">
        <v>11</v>
      </c>
      <c r="AV23">
        <v>11</v>
      </c>
      <c r="AW23">
        <v>11</v>
      </c>
      <c r="AX23">
        <v>11</v>
      </c>
      <c r="AY23">
        <v>11</v>
      </c>
      <c r="AZ23">
        <v>11</v>
      </c>
      <c r="BA23">
        <v>11</v>
      </c>
    </row>
    <row r="24" spans="1:53" x14ac:dyDescent="0.25">
      <c r="A24" s="25"/>
      <c r="B24" s="81" t="s">
        <v>57</v>
      </c>
      <c r="C24" s="55">
        <v>54.75</v>
      </c>
      <c r="D24" s="55">
        <v>54.75</v>
      </c>
      <c r="E24" s="55">
        <v>54.75</v>
      </c>
      <c r="F24" s="55">
        <v>54.75</v>
      </c>
      <c r="G24" s="55">
        <v>54.75</v>
      </c>
      <c r="H24" s="55">
        <v>54.75</v>
      </c>
      <c r="I24" s="55">
        <v>54.75</v>
      </c>
      <c r="J24" s="55">
        <v>54.75</v>
      </c>
      <c r="K24" s="55">
        <v>54.75</v>
      </c>
      <c r="L24" s="55">
        <v>54.75</v>
      </c>
      <c r="M24" s="55">
        <v>54.75</v>
      </c>
      <c r="N24" s="55">
        <v>54.75</v>
      </c>
      <c r="O24" s="55">
        <v>54.75</v>
      </c>
      <c r="P24" s="55">
        <v>46</v>
      </c>
      <c r="Q24" s="55">
        <v>39</v>
      </c>
      <c r="R24" s="55">
        <v>32</v>
      </c>
      <c r="S24" s="55">
        <v>25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>
        <v>11</v>
      </c>
      <c r="AJ24">
        <v>11</v>
      </c>
      <c r="AK24">
        <v>11</v>
      </c>
      <c r="AL24">
        <v>11</v>
      </c>
      <c r="AM24">
        <v>11</v>
      </c>
      <c r="AN24">
        <v>11</v>
      </c>
      <c r="AO24">
        <v>11</v>
      </c>
      <c r="AP24">
        <v>11</v>
      </c>
      <c r="AQ24">
        <v>11</v>
      </c>
      <c r="AR24">
        <v>11</v>
      </c>
      <c r="AS24">
        <v>11</v>
      </c>
      <c r="AT24">
        <v>11</v>
      </c>
      <c r="AU24">
        <v>11</v>
      </c>
      <c r="AV24">
        <v>11</v>
      </c>
      <c r="AW24">
        <v>11</v>
      </c>
      <c r="AX24">
        <v>11</v>
      </c>
      <c r="AY24">
        <v>11</v>
      </c>
      <c r="AZ24">
        <v>11</v>
      </c>
      <c r="BA24">
        <v>11</v>
      </c>
    </row>
    <row r="25" spans="1:53" x14ac:dyDescent="0.25">
      <c r="A25" s="25"/>
      <c r="B25" s="81" t="s">
        <v>276</v>
      </c>
      <c r="C25" s="53" t="s">
        <v>28</v>
      </c>
      <c r="D25" s="53" t="s">
        <v>28</v>
      </c>
      <c r="E25" s="53" t="s">
        <v>28</v>
      </c>
      <c r="F25" s="53" t="s">
        <v>28</v>
      </c>
      <c r="G25" s="53" t="s">
        <v>28</v>
      </c>
      <c r="H25" s="53" t="s">
        <v>28</v>
      </c>
      <c r="I25" s="53" t="s">
        <v>28</v>
      </c>
      <c r="J25" s="53" t="s">
        <v>28</v>
      </c>
      <c r="K25" s="53" t="s">
        <v>28</v>
      </c>
      <c r="L25" s="53" t="s">
        <v>28</v>
      </c>
      <c r="M25" s="53" t="s">
        <v>28</v>
      </c>
      <c r="N25" s="53" t="s">
        <v>28</v>
      </c>
      <c r="O25" s="53" t="s">
        <v>28</v>
      </c>
      <c r="P25" s="53" t="s">
        <v>28</v>
      </c>
      <c r="Q25" s="53" t="s">
        <v>28</v>
      </c>
      <c r="R25" s="53" t="s">
        <v>28</v>
      </c>
      <c r="S25" s="53" t="s">
        <v>28</v>
      </c>
      <c r="T25" s="53" t="s">
        <v>28</v>
      </c>
      <c r="U25" s="53" t="s">
        <v>28</v>
      </c>
      <c r="V25" s="53" t="s">
        <v>28</v>
      </c>
      <c r="W25" s="53" t="s">
        <v>28</v>
      </c>
      <c r="X25" s="53" t="s">
        <v>28</v>
      </c>
      <c r="Y25" s="53" t="s">
        <v>28</v>
      </c>
      <c r="Z25" s="53" t="s">
        <v>28</v>
      </c>
      <c r="AA25" s="53" t="s">
        <v>28</v>
      </c>
      <c r="AB25" s="53" t="s">
        <v>28</v>
      </c>
      <c r="AC25" s="53" t="s">
        <v>28</v>
      </c>
      <c r="AD25" s="53" t="s">
        <v>28</v>
      </c>
      <c r="AE25" s="53" t="s">
        <v>28</v>
      </c>
      <c r="AF25" s="53" t="s">
        <v>28</v>
      </c>
      <c r="AG25" s="53" t="s">
        <v>28</v>
      </c>
      <c r="AH25" s="53" t="s">
        <v>28</v>
      </c>
      <c r="AI25">
        <v>78</v>
      </c>
      <c r="AJ25">
        <v>78</v>
      </c>
      <c r="AK25">
        <v>78</v>
      </c>
      <c r="AL25">
        <v>78</v>
      </c>
      <c r="AM25">
        <v>78</v>
      </c>
      <c r="AN25">
        <v>78</v>
      </c>
      <c r="AO25">
        <v>78</v>
      </c>
      <c r="AP25">
        <v>78</v>
      </c>
      <c r="AQ25">
        <v>78</v>
      </c>
      <c r="AR25">
        <v>78</v>
      </c>
      <c r="AS25">
        <v>78</v>
      </c>
      <c r="AT25">
        <v>78</v>
      </c>
      <c r="AU25">
        <v>78</v>
      </c>
      <c r="AV25">
        <v>78</v>
      </c>
      <c r="AW25">
        <v>78</v>
      </c>
      <c r="AX25">
        <v>78</v>
      </c>
      <c r="AY25">
        <v>78</v>
      </c>
      <c r="AZ25">
        <v>78</v>
      </c>
      <c r="BA25">
        <v>78</v>
      </c>
    </row>
    <row r="26" spans="1:53" x14ac:dyDescent="0.25">
      <c r="A26" s="25"/>
      <c r="B26" s="81" t="s">
        <v>277</v>
      </c>
      <c r="C26" s="53" t="s">
        <v>28</v>
      </c>
      <c r="D26" s="53" t="s">
        <v>28</v>
      </c>
      <c r="E26" s="53" t="s">
        <v>28</v>
      </c>
      <c r="F26" s="53" t="s">
        <v>28</v>
      </c>
      <c r="G26" s="53" t="s">
        <v>28</v>
      </c>
      <c r="H26" s="53" t="s">
        <v>28</v>
      </c>
      <c r="I26" s="53" t="s">
        <v>28</v>
      </c>
      <c r="J26" s="53" t="s">
        <v>28</v>
      </c>
      <c r="K26" s="53" t="s">
        <v>28</v>
      </c>
      <c r="L26" s="53" t="s">
        <v>28</v>
      </c>
      <c r="M26" s="53" t="s">
        <v>28</v>
      </c>
      <c r="N26" s="53" t="s">
        <v>28</v>
      </c>
      <c r="O26" s="53" t="s">
        <v>28</v>
      </c>
      <c r="P26" s="53" t="s">
        <v>28</v>
      </c>
      <c r="Q26" s="53" t="s">
        <v>28</v>
      </c>
      <c r="R26" s="53" t="s">
        <v>28</v>
      </c>
      <c r="S26" s="53" t="s">
        <v>28</v>
      </c>
      <c r="T26" s="53" t="s">
        <v>28</v>
      </c>
      <c r="U26" s="53" t="s">
        <v>28</v>
      </c>
      <c r="V26" s="53" t="s">
        <v>28</v>
      </c>
      <c r="W26" s="53" t="s">
        <v>28</v>
      </c>
      <c r="X26" s="53" t="s">
        <v>28</v>
      </c>
      <c r="Y26" s="53" t="s">
        <v>28</v>
      </c>
      <c r="Z26" s="53" t="s">
        <v>28</v>
      </c>
      <c r="AA26" s="53" t="s">
        <v>28</v>
      </c>
      <c r="AB26" s="53" t="s">
        <v>28</v>
      </c>
      <c r="AC26" s="53" t="s">
        <v>28</v>
      </c>
      <c r="AD26" s="53" t="s">
        <v>28</v>
      </c>
      <c r="AE26" s="53" t="s">
        <v>28</v>
      </c>
      <c r="AF26" s="53" t="s">
        <v>28</v>
      </c>
      <c r="AG26" s="53" t="s">
        <v>28</v>
      </c>
      <c r="AH26" s="53" t="s">
        <v>28</v>
      </c>
      <c r="AI26">
        <v>78</v>
      </c>
      <c r="AJ26">
        <v>78</v>
      </c>
      <c r="AK26">
        <v>78</v>
      </c>
      <c r="AL26">
        <v>78</v>
      </c>
      <c r="AM26">
        <v>78</v>
      </c>
      <c r="AN26">
        <v>78</v>
      </c>
      <c r="AO26">
        <v>78</v>
      </c>
      <c r="AP26">
        <v>78</v>
      </c>
      <c r="AQ26">
        <v>78</v>
      </c>
      <c r="AR26">
        <v>78</v>
      </c>
      <c r="AS26">
        <v>78</v>
      </c>
      <c r="AT26">
        <v>78</v>
      </c>
      <c r="AU26">
        <v>78</v>
      </c>
      <c r="AV26">
        <v>78</v>
      </c>
      <c r="AW26">
        <v>78</v>
      </c>
      <c r="AX26">
        <v>78</v>
      </c>
      <c r="AY26">
        <v>78</v>
      </c>
      <c r="AZ26">
        <v>78</v>
      </c>
      <c r="BA26">
        <v>78</v>
      </c>
    </row>
    <row r="27" spans="1:53" x14ac:dyDescent="0.25">
      <c r="A27" s="97"/>
      <c r="B27" s="81" t="s">
        <v>6</v>
      </c>
      <c r="C27" s="55">
        <v>165</v>
      </c>
      <c r="D27" s="55">
        <v>171.2</v>
      </c>
      <c r="E27" s="55">
        <v>177.4</v>
      </c>
      <c r="F27" s="55">
        <v>183.6</v>
      </c>
      <c r="G27" s="55">
        <v>189.8</v>
      </c>
      <c r="H27" s="55">
        <v>196</v>
      </c>
      <c r="I27" s="55">
        <v>196</v>
      </c>
      <c r="J27" s="55">
        <v>196</v>
      </c>
      <c r="K27" s="55">
        <v>196</v>
      </c>
      <c r="L27" s="55">
        <v>196</v>
      </c>
      <c r="M27" s="55">
        <v>196</v>
      </c>
      <c r="N27" s="55">
        <v>196</v>
      </c>
      <c r="O27" s="55">
        <v>196</v>
      </c>
      <c r="P27" s="55">
        <v>180</v>
      </c>
      <c r="Q27" s="55">
        <v>168</v>
      </c>
      <c r="R27" s="55">
        <v>156</v>
      </c>
      <c r="S27" s="55">
        <v>144</v>
      </c>
      <c r="T27" s="55">
        <v>131.85454545454544</v>
      </c>
      <c r="U27" s="55">
        <v>131.85454545454544</v>
      </c>
      <c r="V27" s="55">
        <v>131.85454545454544</v>
      </c>
      <c r="W27" s="55">
        <v>131.85454545454544</v>
      </c>
      <c r="X27" s="55">
        <v>131.85454545454544</v>
      </c>
      <c r="Y27" s="55">
        <v>131.85454545454544</v>
      </c>
      <c r="Z27" s="55">
        <v>131.85454545454544</v>
      </c>
      <c r="AA27" s="55">
        <v>131.85454545454544</v>
      </c>
      <c r="AB27" s="55">
        <v>131.85454545454544</v>
      </c>
      <c r="AC27" s="55">
        <v>131.85454545454544</v>
      </c>
      <c r="AD27" s="55">
        <v>131.85454545454544</v>
      </c>
      <c r="AE27" s="55">
        <v>131.85454545454544</v>
      </c>
      <c r="AF27" s="55">
        <v>131.85454545454544</v>
      </c>
      <c r="AG27" s="55">
        <v>131.85454545454544</v>
      </c>
      <c r="AH27" s="55">
        <v>131.85454545454544</v>
      </c>
      <c r="AI27" s="1">
        <f>$AH$27</f>
        <v>131.85454545454544</v>
      </c>
      <c r="AJ27" s="1">
        <f t="shared" ref="AJ27:BA27" si="0">$AH$27</f>
        <v>131.85454545454544</v>
      </c>
      <c r="AK27" s="1">
        <f t="shared" si="0"/>
        <v>131.85454545454544</v>
      </c>
      <c r="AL27" s="1">
        <f t="shared" si="0"/>
        <v>131.85454545454544</v>
      </c>
      <c r="AM27" s="1">
        <f t="shared" si="0"/>
        <v>131.85454545454544</v>
      </c>
      <c r="AN27" s="1">
        <f t="shared" si="0"/>
        <v>131.85454545454544</v>
      </c>
      <c r="AO27" s="1">
        <f t="shared" si="0"/>
        <v>131.85454545454544</v>
      </c>
      <c r="AP27" s="1">
        <f t="shared" si="0"/>
        <v>131.85454545454544</v>
      </c>
      <c r="AQ27" s="1">
        <f t="shared" si="0"/>
        <v>131.85454545454544</v>
      </c>
      <c r="AR27" s="1">
        <f t="shared" si="0"/>
        <v>131.85454545454544</v>
      </c>
      <c r="AS27" s="1">
        <f t="shared" si="0"/>
        <v>131.85454545454544</v>
      </c>
      <c r="AT27" s="1">
        <f t="shared" si="0"/>
        <v>131.85454545454544</v>
      </c>
      <c r="AU27" s="1">
        <f t="shared" si="0"/>
        <v>131.85454545454544</v>
      </c>
      <c r="AV27" s="1">
        <f t="shared" si="0"/>
        <v>131.85454545454544</v>
      </c>
      <c r="AW27" s="1">
        <f t="shared" si="0"/>
        <v>131.85454545454544</v>
      </c>
      <c r="AX27" s="1">
        <f t="shared" si="0"/>
        <v>131.85454545454544</v>
      </c>
      <c r="AY27" s="1">
        <f t="shared" si="0"/>
        <v>131.85454545454544</v>
      </c>
      <c r="AZ27" s="1">
        <f t="shared" si="0"/>
        <v>131.85454545454544</v>
      </c>
      <c r="BA27" s="1">
        <f t="shared" si="0"/>
        <v>131.85454545454544</v>
      </c>
    </row>
    <row r="28" spans="1:53" x14ac:dyDescent="0.25">
      <c r="A28" s="41"/>
      <c r="B28" s="6" t="s">
        <v>38</v>
      </c>
      <c r="C28" s="102">
        <v>265</v>
      </c>
      <c r="D28" s="102">
        <v>265</v>
      </c>
      <c r="E28" s="102">
        <v>265</v>
      </c>
      <c r="F28" s="102">
        <v>265</v>
      </c>
      <c r="G28" s="102">
        <v>265</v>
      </c>
      <c r="H28" s="102">
        <v>265</v>
      </c>
      <c r="I28" s="102">
        <v>265</v>
      </c>
      <c r="J28" s="102">
        <v>265</v>
      </c>
      <c r="K28" s="102">
        <v>265</v>
      </c>
      <c r="L28" s="102">
        <v>265</v>
      </c>
      <c r="M28" s="102">
        <v>265</v>
      </c>
      <c r="N28" s="102">
        <v>265</v>
      </c>
      <c r="O28" s="102">
        <v>265</v>
      </c>
      <c r="P28" s="102">
        <v>265</v>
      </c>
      <c r="Q28" s="102">
        <v>265</v>
      </c>
      <c r="R28" s="102">
        <v>265</v>
      </c>
      <c r="S28" s="102">
        <v>265</v>
      </c>
      <c r="T28" s="102">
        <v>265</v>
      </c>
      <c r="U28" s="102">
        <v>265</v>
      </c>
      <c r="V28" s="102">
        <v>265</v>
      </c>
      <c r="W28" s="102">
        <v>265</v>
      </c>
      <c r="X28" s="102">
        <v>265</v>
      </c>
      <c r="Y28" s="102">
        <v>265</v>
      </c>
      <c r="Z28" s="102">
        <v>265</v>
      </c>
      <c r="AA28" s="102">
        <v>265</v>
      </c>
      <c r="AB28" s="102">
        <v>265</v>
      </c>
      <c r="AC28" s="102">
        <v>265</v>
      </c>
      <c r="AD28" s="102">
        <v>265</v>
      </c>
      <c r="AE28" s="102">
        <v>265</v>
      </c>
      <c r="AF28" s="102">
        <v>265</v>
      </c>
      <c r="AG28" s="102">
        <v>265</v>
      </c>
      <c r="AH28" s="102">
        <v>265</v>
      </c>
      <c r="AI28" s="103">
        <f>$AH$28</f>
        <v>265</v>
      </c>
      <c r="AJ28" s="103">
        <f t="shared" ref="AJ28:BA28" si="1">$AH$28</f>
        <v>265</v>
      </c>
      <c r="AK28" s="103">
        <f t="shared" si="1"/>
        <v>265</v>
      </c>
      <c r="AL28" s="103">
        <f t="shared" si="1"/>
        <v>265</v>
      </c>
      <c r="AM28" s="103">
        <f t="shared" si="1"/>
        <v>265</v>
      </c>
      <c r="AN28" s="103">
        <f t="shared" si="1"/>
        <v>265</v>
      </c>
      <c r="AO28" s="103">
        <f t="shared" si="1"/>
        <v>265</v>
      </c>
      <c r="AP28" s="103">
        <f t="shared" si="1"/>
        <v>265</v>
      </c>
      <c r="AQ28" s="103">
        <f t="shared" si="1"/>
        <v>265</v>
      </c>
      <c r="AR28" s="103">
        <f t="shared" si="1"/>
        <v>265</v>
      </c>
      <c r="AS28" s="103">
        <f t="shared" si="1"/>
        <v>265</v>
      </c>
      <c r="AT28" s="103">
        <f t="shared" si="1"/>
        <v>265</v>
      </c>
      <c r="AU28" s="103">
        <f t="shared" si="1"/>
        <v>265</v>
      </c>
      <c r="AV28" s="103">
        <f t="shared" si="1"/>
        <v>265</v>
      </c>
      <c r="AW28" s="103">
        <f t="shared" si="1"/>
        <v>265</v>
      </c>
      <c r="AX28" s="103">
        <f t="shared" si="1"/>
        <v>265</v>
      </c>
      <c r="AY28" s="103">
        <f t="shared" si="1"/>
        <v>265</v>
      </c>
      <c r="AZ28" s="103">
        <f t="shared" si="1"/>
        <v>265</v>
      </c>
      <c r="BA28" s="103">
        <f t="shared" si="1"/>
        <v>265</v>
      </c>
    </row>
    <row r="30" spans="1:53" x14ac:dyDescent="0.25">
      <c r="A30" s="81" t="s">
        <v>129</v>
      </c>
      <c r="B30" s="81" t="s">
        <v>181</v>
      </c>
    </row>
    <row r="31" spans="1:53" x14ac:dyDescent="0.25">
      <c r="B31" s="81" t="s">
        <v>319</v>
      </c>
    </row>
    <row r="32" spans="1:53" x14ac:dyDescent="0.25">
      <c r="B32" s="81" t="s">
        <v>320</v>
      </c>
    </row>
    <row r="34" spans="1:53" x14ac:dyDescent="0.25">
      <c r="A34" s="81" t="s">
        <v>130</v>
      </c>
      <c r="B34" s="81" t="s">
        <v>199</v>
      </c>
    </row>
    <row r="35" spans="1:53" x14ac:dyDescent="0.25">
      <c r="B35" s="81" t="s">
        <v>163</v>
      </c>
    </row>
    <row r="36" spans="1:53" x14ac:dyDescent="0.25">
      <c r="B36" s="81" t="s">
        <v>200</v>
      </c>
    </row>
    <row r="37" spans="1:53" x14ac:dyDescent="0.25">
      <c r="B37" s="81" t="s">
        <v>201</v>
      </c>
    </row>
    <row r="38" spans="1:53" x14ac:dyDescent="0.25">
      <c r="B38" s="81" t="s">
        <v>202</v>
      </c>
    </row>
    <row r="39" spans="1:53" x14ac:dyDescent="0.25">
      <c r="B39" s="81" t="s">
        <v>203</v>
      </c>
    </row>
    <row r="40" spans="1:53" x14ac:dyDescent="0.25">
      <c r="B40" s="81" t="s">
        <v>321</v>
      </c>
    </row>
    <row r="42" spans="1:53" ht="16.5" x14ac:dyDescent="0.3">
      <c r="B42" s="93"/>
      <c r="C42" s="93"/>
      <c r="D42" s="93"/>
      <c r="E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112"/>
      <c r="AV42" s="113"/>
      <c r="AW42" s="113"/>
      <c r="AX42" s="113"/>
      <c r="AY42" s="113"/>
      <c r="AZ42" s="113"/>
    </row>
    <row r="43" spans="1:53" ht="16.5" x14ac:dyDescent="0.3"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</row>
    <row r="44" spans="1:53" x14ac:dyDescent="0.25">
      <c r="AV44"/>
      <c r="AW44"/>
      <c r="AX44"/>
      <c r="AY44"/>
      <c r="AZ44"/>
      <c r="BA44"/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"/>
  <sheetViews>
    <sheetView workbookViewId="0">
      <selection activeCell="L11" sqref="L11"/>
    </sheetView>
  </sheetViews>
  <sheetFormatPr defaultRowHeight="15" x14ac:dyDescent="0.25"/>
  <cols>
    <col min="1" max="1" width="29" style="81" customWidth="1"/>
    <col min="2" max="2" width="9.5703125" customWidth="1"/>
    <col min="3" max="3" width="8.7109375" hidden="1" customWidth="1"/>
    <col min="4" max="4" width="9.140625" hidden="1" customWidth="1"/>
    <col min="5" max="6" width="9.42578125" hidden="1" customWidth="1"/>
    <col min="7" max="7" width="9.42578125" customWidth="1"/>
    <col min="8" max="8" width="8.85546875" hidden="1" customWidth="1"/>
    <col min="9" max="9" width="9" hidden="1" customWidth="1"/>
    <col min="10" max="11" width="8.85546875" hidden="1" customWidth="1"/>
    <col min="12" max="12" width="9.42578125" customWidth="1"/>
    <col min="13" max="13" width="9.28515625" hidden="1" customWidth="1"/>
    <col min="14" max="14" width="9" hidden="1" customWidth="1"/>
    <col min="15" max="16" width="8.85546875" hidden="1" customWidth="1"/>
    <col min="17" max="17" width="9.140625" customWidth="1"/>
    <col min="18" max="19" width="9.28515625" hidden="1" customWidth="1"/>
    <col min="20" max="20" width="8.28515625" hidden="1" customWidth="1"/>
    <col min="21" max="21" width="8.85546875" hidden="1" customWidth="1"/>
    <col min="22" max="22" width="9.140625" customWidth="1"/>
    <col min="23" max="23" width="8.7109375" hidden="1" customWidth="1"/>
    <col min="24" max="24" width="9.28515625" hidden="1" customWidth="1"/>
    <col min="25" max="25" width="8.5703125" hidden="1" customWidth="1"/>
    <col min="26" max="26" width="8.28515625" hidden="1" customWidth="1"/>
    <col min="27" max="27" width="9.140625" customWidth="1"/>
    <col min="28" max="28" width="9.140625" hidden="1" customWidth="1"/>
    <col min="29" max="31" width="0" hidden="1" customWidth="1"/>
  </cols>
  <sheetData>
    <row r="1" spans="1:52" ht="18.75" x14ac:dyDescent="0.3">
      <c r="A1" s="132" t="s">
        <v>269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52" ht="16.5" x14ac:dyDescent="0.3">
      <c r="A2" s="131" t="s">
        <v>279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52" ht="16.5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52" ht="16.5" x14ac:dyDescent="0.3">
      <c r="A4" s="131" t="s">
        <v>322</v>
      </c>
    </row>
    <row r="5" spans="1:52" ht="16.5" x14ac:dyDescent="0.3">
      <c r="A5" s="131"/>
    </row>
    <row r="6" spans="1:52" s="4" customFormat="1" x14ac:dyDescent="0.25">
      <c r="A6" s="120" t="s">
        <v>270</v>
      </c>
      <c r="B6" s="17">
        <v>1990</v>
      </c>
      <c r="C6" s="17">
        <v>1991</v>
      </c>
      <c r="D6" s="17">
        <v>1992</v>
      </c>
      <c r="E6" s="17">
        <v>1993</v>
      </c>
      <c r="F6" s="17">
        <v>1994</v>
      </c>
      <c r="G6" s="17">
        <v>1995</v>
      </c>
      <c r="H6" s="17">
        <v>1996</v>
      </c>
      <c r="I6" s="17">
        <v>1997</v>
      </c>
      <c r="J6" s="17">
        <v>1998</v>
      </c>
      <c r="K6" s="17">
        <v>1999</v>
      </c>
      <c r="L6" s="17">
        <v>2000</v>
      </c>
      <c r="M6" s="17">
        <v>2001</v>
      </c>
      <c r="N6" s="17">
        <v>2002</v>
      </c>
      <c r="O6" s="17">
        <v>2003</v>
      </c>
      <c r="P6" s="17">
        <v>2004</v>
      </c>
      <c r="Q6" s="17">
        <v>2005</v>
      </c>
      <c r="R6" s="17">
        <v>2006</v>
      </c>
      <c r="S6" s="17">
        <v>2007</v>
      </c>
      <c r="T6" s="17">
        <v>2008</v>
      </c>
      <c r="U6" s="17">
        <v>2009</v>
      </c>
      <c r="V6" s="17">
        <v>2010</v>
      </c>
      <c r="W6" s="17">
        <v>2011</v>
      </c>
      <c r="X6" s="17">
        <v>2012</v>
      </c>
      <c r="Y6" s="17">
        <v>2013</v>
      </c>
      <c r="Z6" s="17">
        <v>2014</v>
      </c>
      <c r="AA6" s="17">
        <v>2015</v>
      </c>
      <c r="AB6" s="17">
        <v>2016</v>
      </c>
      <c r="AC6" s="17">
        <v>2017</v>
      </c>
      <c r="AD6" s="17">
        <v>2018</v>
      </c>
      <c r="AE6" s="17">
        <v>2019</v>
      </c>
      <c r="AF6" s="17">
        <v>2020</v>
      </c>
      <c r="AG6" s="17">
        <v>2021</v>
      </c>
      <c r="AH6" s="3">
        <v>2022</v>
      </c>
      <c r="AI6" s="3">
        <v>2023</v>
      </c>
      <c r="AJ6" s="3">
        <v>2024</v>
      </c>
      <c r="AK6" s="3">
        <v>2025</v>
      </c>
      <c r="AL6" s="3">
        <v>2026</v>
      </c>
      <c r="AM6" s="3">
        <v>2027</v>
      </c>
      <c r="AN6" s="3">
        <v>2028</v>
      </c>
      <c r="AO6" s="3">
        <v>2029</v>
      </c>
      <c r="AP6" s="3">
        <v>2030</v>
      </c>
      <c r="AQ6" s="3">
        <v>2031</v>
      </c>
      <c r="AR6" s="3">
        <v>2032</v>
      </c>
      <c r="AS6" s="3">
        <v>2033</v>
      </c>
      <c r="AT6" s="3">
        <v>2034</v>
      </c>
      <c r="AU6" s="3">
        <v>2035</v>
      </c>
      <c r="AV6" s="3">
        <v>2036</v>
      </c>
      <c r="AW6" s="3">
        <v>2037</v>
      </c>
      <c r="AX6" s="3">
        <v>2038</v>
      </c>
      <c r="AY6" s="3">
        <v>2039</v>
      </c>
      <c r="AZ6" s="3">
        <v>2040</v>
      </c>
    </row>
    <row r="7" spans="1:52" x14ac:dyDescent="0.25">
      <c r="A7" s="134" t="s">
        <v>265</v>
      </c>
      <c r="B7" s="128">
        <v>400.4</v>
      </c>
      <c r="C7" s="128">
        <v>394.9</v>
      </c>
      <c r="D7" s="128">
        <v>369.5</v>
      </c>
      <c r="E7" s="128">
        <v>332.90000000000003</v>
      </c>
      <c r="F7" s="128">
        <v>326.2</v>
      </c>
      <c r="G7" s="128">
        <v>315.90000000000003</v>
      </c>
      <c r="H7" s="128">
        <v>290.84499999999997</v>
      </c>
      <c r="I7" s="128">
        <v>287.60000000000002</v>
      </c>
      <c r="J7" s="128">
        <v>283.2</v>
      </c>
      <c r="K7" s="128">
        <v>262.72399999999999</v>
      </c>
      <c r="L7" s="128">
        <v>251.46399999999997</v>
      </c>
      <c r="M7" s="128">
        <v>233.68299999999999</v>
      </c>
      <c r="N7" s="128">
        <v>210.803</v>
      </c>
      <c r="O7" s="128">
        <v>201.214</v>
      </c>
      <c r="P7" s="128">
        <v>206.73600000000002</v>
      </c>
      <c r="Q7" s="128">
        <v>206.25200000000004</v>
      </c>
      <c r="R7" s="128">
        <v>191.755</v>
      </c>
      <c r="S7" s="128">
        <v>194.59800000000001</v>
      </c>
      <c r="T7" s="128">
        <v>220.40100000000004</v>
      </c>
      <c r="U7" s="128">
        <v>210.24923774000055</v>
      </c>
      <c r="V7" s="128">
        <v>198.89081848000012</v>
      </c>
      <c r="W7" s="128">
        <v>204.59900704000017</v>
      </c>
      <c r="X7" s="128">
        <v>198.23764623999978</v>
      </c>
      <c r="Y7" s="128">
        <v>199.80078421999983</v>
      </c>
      <c r="Z7" s="128">
        <v>203.91527756999952</v>
      </c>
      <c r="AA7" s="128">
        <v>210.92075129999949</v>
      </c>
      <c r="AB7" s="128">
        <v>242.53113118999988</v>
      </c>
      <c r="AC7" s="128">
        <v>248.68799999999999</v>
      </c>
      <c r="AD7" s="128">
        <v>224.18396000000001</v>
      </c>
      <c r="AE7" s="128">
        <v>234.827</v>
      </c>
      <c r="AF7" s="128">
        <v>251.86679999999996</v>
      </c>
      <c r="AG7" s="128">
        <v>228.61100000000002</v>
      </c>
      <c r="AH7" s="129">
        <v>232.93526475785404</v>
      </c>
      <c r="AI7" s="129">
        <v>221.78463326415948</v>
      </c>
      <c r="AJ7" s="129">
        <v>220.66033540956101</v>
      </c>
      <c r="AK7" s="129">
        <v>218.13931023091612</v>
      </c>
      <c r="AL7" s="129">
        <v>216.39804058042779</v>
      </c>
      <c r="AM7" s="129">
        <v>215.52836187776103</v>
      </c>
      <c r="AN7" s="129">
        <v>215.03812219876076</v>
      </c>
      <c r="AO7" s="129">
        <v>214.15857128102544</v>
      </c>
      <c r="AP7" s="129">
        <v>213.77127747651642</v>
      </c>
      <c r="AQ7" s="129">
        <v>214.51723409984493</v>
      </c>
      <c r="AR7" s="129">
        <v>215.24818249999186</v>
      </c>
      <c r="AS7" s="129">
        <v>215.96445275916474</v>
      </c>
      <c r="AT7" s="129">
        <v>216.77535230909604</v>
      </c>
      <c r="AU7" s="129">
        <v>217.62595232856197</v>
      </c>
      <c r="AV7" s="129">
        <v>218.20757207233191</v>
      </c>
      <c r="AW7" s="129">
        <v>218.75996069400358</v>
      </c>
      <c r="AX7" s="129">
        <v>219.72059005619698</v>
      </c>
      <c r="AY7" s="129">
        <v>220.26532173509153</v>
      </c>
      <c r="AZ7" s="129">
        <v>220.97728772966499</v>
      </c>
    </row>
    <row r="8" spans="1:52" s="2" customFormat="1" x14ac:dyDescent="0.25">
      <c r="A8" s="97" t="s">
        <v>266</v>
      </c>
      <c r="B8" s="127">
        <v>211.62095468415279</v>
      </c>
      <c r="C8" s="127">
        <v>210.52607429429798</v>
      </c>
      <c r="D8" s="127">
        <v>210.8158768333119</v>
      </c>
      <c r="E8" s="127">
        <v>212.02043635173189</v>
      </c>
      <c r="F8" s="127">
        <v>203.7893670330952</v>
      </c>
      <c r="G8" s="127">
        <v>197.66753046756006</v>
      </c>
      <c r="H8" s="127">
        <v>197.31069657189119</v>
      </c>
      <c r="I8" s="127">
        <v>195.96344048883302</v>
      </c>
      <c r="J8" s="127">
        <v>199.75982020857586</v>
      </c>
      <c r="K8" s="127">
        <v>197.48256704064539</v>
      </c>
      <c r="L8" s="127">
        <v>195.4111281810309</v>
      </c>
      <c r="M8" s="127">
        <v>200.65940812003441</v>
      </c>
      <c r="N8" s="127">
        <v>206.05637197114672</v>
      </c>
      <c r="O8" s="127">
        <v>206.14987764495547</v>
      </c>
      <c r="P8" s="127">
        <v>210.42050283422165</v>
      </c>
      <c r="Q8" s="127">
        <v>212.5436622062266</v>
      </c>
      <c r="R8" s="127">
        <v>205.58495558690331</v>
      </c>
      <c r="S8" s="127">
        <v>217.36700587416243</v>
      </c>
      <c r="T8" s="127">
        <v>212.60133254388765</v>
      </c>
      <c r="U8" s="127">
        <v>207.4464450096813</v>
      </c>
      <c r="V8" s="127">
        <v>208.31569082443102</v>
      </c>
      <c r="W8" s="127">
        <v>207.62736330652714</v>
      </c>
      <c r="X8" s="127">
        <v>206.33142408325119</v>
      </c>
      <c r="Y8" s="127">
        <v>207.62610688845569</v>
      </c>
      <c r="Z8" s="127">
        <v>208.56592695743151</v>
      </c>
      <c r="AA8" s="127">
        <v>208.98906834255516</v>
      </c>
      <c r="AB8" s="127">
        <v>210.62503537965694</v>
      </c>
      <c r="AC8" s="127">
        <v>214.52854115979761</v>
      </c>
      <c r="AD8" s="127">
        <v>217.48860681853262</v>
      </c>
      <c r="AE8" s="127">
        <v>208.95711419313542</v>
      </c>
      <c r="AF8" s="127">
        <v>215.87064371179366</v>
      </c>
      <c r="AG8" s="127">
        <v>199.11464570215816</v>
      </c>
      <c r="AH8" s="189">
        <v>196.00397196341316</v>
      </c>
      <c r="AI8" s="189">
        <v>194.99374878882185</v>
      </c>
      <c r="AJ8" s="189">
        <v>195.14574865296561</v>
      </c>
      <c r="AK8" s="189">
        <v>196.3866231189848</v>
      </c>
      <c r="AL8" s="189">
        <v>195.99568346975843</v>
      </c>
      <c r="AM8" s="189">
        <v>194.39862582806336</v>
      </c>
      <c r="AN8" s="189">
        <v>193.27722246372656</v>
      </c>
      <c r="AO8" s="189">
        <v>191.70435180973601</v>
      </c>
      <c r="AP8" s="189">
        <v>190.61931338646326</v>
      </c>
      <c r="AQ8" s="189">
        <v>189.30067599593596</v>
      </c>
      <c r="AR8" s="189">
        <v>187.8618969350413</v>
      </c>
      <c r="AS8" s="189">
        <v>186.44455406991892</v>
      </c>
      <c r="AT8" s="189">
        <v>184.90862872745618</v>
      </c>
      <c r="AU8" s="189">
        <v>183.32377435719664</v>
      </c>
      <c r="AV8" s="189">
        <v>182.07391284789682</v>
      </c>
      <c r="AW8" s="189">
        <v>180.85857790127292</v>
      </c>
      <c r="AX8" s="189">
        <v>179.12977412235495</v>
      </c>
      <c r="AY8" s="189">
        <v>177.92736918294534</v>
      </c>
      <c r="AZ8" s="189">
        <v>176.50938131612628</v>
      </c>
    </row>
    <row r="9" spans="1:52" x14ac:dyDescent="0.25">
      <c r="A9" s="97" t="s">
        <v>267</v>
      </c>
      <c r="B9" s="127">
        <v>3</v>
      </c>
      <c r="C9" s="127">
        <v>3.2072273999999998</v>
      </c>
      <c r="D9" s="127">
        <v>3.8469424000000005</v>
      </c>
      <c r="E9" s="127">
        <v>4.935288149999999</v>
      </c>
      <c r="F9" s="127">
        <v>4.4462000000000002</v>
      </c>
      <c r="G9" s="127">
        <v>4.6352980659999989</v>
      </c>
      <c r="H9" s="127">
        <v>4.5452370000000002</v>
      </c>
      <c r="I9" s="127">
        <v>3.9727037999999997</v>
      </c>
      <c r="J9" s="127">
        <v>3.8210380999999995</v>
      </c>
      <c r="K9" s="127">
        <v>3.6693724000000003</v>
      </c>
      <c r="L9" s="127">
        <v>3.6253790999999995</v>
      </c>
      <c r="M9" s="127">
        <v>3.5181494999999994</v>
      </c>
      <c r="N9" s="127">
        <v>3.5995743</v>
      </c>
      <c r="O9" s="127">
        <v>3.4880616666666668</v>
      </c>
      <c r="P9" s="127">
        <v>3.0990308333333338</v>
      </c>
      <c r="Q9" s="127">
        <v>2.71</v>
      </c>
      <c r="R9" s="127">
        <v>3.0733333333333333</v>
      </c>
      <c r="S9" s="127">
        <v>3.436666666666667</v>
      </c>
      <c r="T9" s="127">
        <v>3.8</v>
      </c>
      <c r="U9" s="127">
        <v>3.5625</v>
      </c>
      <c r="V9" s="127">
        <v>3.6218750000000002</v>
      </c>
      <c r="W9" s="127">
        <v>3.6812499999999999</v>
      </c>
      <c r="X9" s="127">
        <v>3.7406250000000001</v>
      </c>
      <c r="Y9" s="127">
        <v>3.8</v>
      </c>
      <c r="Z9" s="127">
        <v>4.1325000000000003</v>
      </c>
      <c r="AA9" s="127">
        <v>4.0374999999999996</v>
      </c>
      <c r="AB9" s="127">
        <v>3.99</v>
      </c>
      <c r="AC9" s="127">
        <v>3.6575000000000002</v>
      </c>
      <c r="AD9" s="127">
        <v>3.3725000000000001</v>
      </c>
      <c r="AE9" s="127">
        <v>4.18</v>
      </c>
      <c r="AF9" s="127">
        <v>4.92</v>
      </c>
      <c r="AG9" s="127">
        <v>4.82</v>
      </c>
      <c r="AH9" s="1">
        <v>4.1991914268632247</v>
      </c>
      <c r="AI9" s="1">
        <v>4.1767630891274639</v>
      </c>
      <c r="AJ9" s="1">
        <v>4.1628750792839675</v>
      </c>
      <c r="AK9" s="1">
        <v>4.1451558943112312</v>
      </c>
      <c r="AL9" s="1">
        <v>4.1215303143475834</v>
      </c>
      <c r="AM9" s="1">
        <v>4.0983836312750892</v>
      </c>
      <c r="AN9" s="1">
        <v>4.0843359891345425</v>
      </c>
      <c r="AO9" s="1">
        <v>4.062147099844359</v>
      </c>
      <c r="AP9" s="1">
        <v>4.0506535744566374</v>
      </c>
      <c r="AQ9" s="1">
        <v>4.0468223993273975</v>
      </c>
      <c r="AR9" s="1">
        <v>4.0429912241981576</v>
      </c>
      <c r="AS9" s="1">
        <v>4.0391600490689168</v>
      </c>
      <c r="AT9" s="1">
        <v>4.0353288739396769</v>
      </c>
      <c r="AU9" s="1">
        <v>4.0314976988104361</v>
      </c>
      <c r="AV9" s="1">
        <v>4.0276665236811962</v>
      </c>
      <c r="AW9" s="1">
        <v>4.0238353485519562</v>
      </c>
      <c r="AX9" s="1">
        <v>4.0200041734227154</v>
      </c>
      <c r="AY9" s="1">
        <v>4.0161729982934755</v>
      </c>
      <c r="AZ9" s="1">
        <v>4.0123418231642347</v>
      </c>
    </row>
    <row r="10" spans="1:52" x14ac:dyDescent="0.25">
      <c r="A10" s="41" t="s">
        <v>268</v>
      </c>
      <c r="B10" s="102">
        <v>1.5342920797590491</v>
      </c>
      <c r="C10" s="102">
        <v>2.7383664261696654</v>
      </c>
      <c r="D10" s="102">
        <v>3.0289938284641811</v>
      </c>
      <c r="E10" s="102">
        <v>4.5261631345805782</v>
      </c>
      <c r="F10" s="102">
        <v>4.4894733472745179</v>
      </c>
      <c r="G10" s="102">
        <v>4.4548252994069228</v>
      </c>
      <c r="H10" s="102">
        <v>4.6412230658661926</v>
      </c>
      <c r="I10" s="102">
        <v>4.5269695818916036</v>
      </c>
      <c r="J10" s="102">
        <v>5.1241619328761798</v>
      </c>
      <c r="K10" s="102">
        <v>4.3787516144544902</v>
      </c>
      <c r="L10" s="102">
        <v>5.1638026213372772</v>
      </c>
      <c r="M10" s="102">
        <v>7.2922004654106187</v>
      </c>
      <c r="N10" s="102">
        <v>6.0650213929454351</v>
      </c>
      <c r="O10" s="102">
        <v>4.8389199547854309</v>
      </c>
      <c r="P10" s="102">
        <v>3.6108456927144945</v>
      </c>
      <c r="Q10" s="102">
        <v>2.3830356137946866</v>
      </c>
      <c r="R10" s="102">
        <v>2.8834161089518306</v>
      </c>
      <c r="S10" s="102">
        <v>2.8174082783445353</v>
      </c>
      <c r="T10" s="102">
        <v>3.4657394037258569</v>
      </c>
      <c r="U10" s="102">
        <v>3.9806191129068753</v>
      </c>
      <c r="V10" s="102">
        <v>3.4304142992317526</v>
      </c>
      <c r="W10" s="102">
        <v>3.5024643182391131</v>
      </c>
      <c r="X10" s="102">
        <v>4.3866691002604599</v>
      </c>
      <c r="Y10" s="102">
        <v>4.6279529411134321</v>
      </c>
      <c r="Z10" s="102">
        <v>4.3813824098107981</v>
      </c>
      <c r="AA10" s="102">
        <v>4.4995867156518363</v>
      </c>
      <c r="AB10" s="102">
        <v>4.9787038263846064</v>
      </c>
      <c r="AC10" s="102">
        <v>5.1773600563400786</v>
      </c>
      <c r="AD10" s="102">
        <v>4.8842353395763043</v>
      </c>
      <c r="AE10" s="102">
        <v>5.7882781853084051</v>
      </c>
      <c r="AF10" s="102">
        <v>5.4366305776747579</v>
      </c>
      <c r="AG10" s="102">
        <v>5.615453352414141</v>
      </c>
      <c r="AH10" s="103">
        <v>5.5563052755204261</v>
      </c>
      <c r="AI10" s="103">
        <v>5.5401739942178905</v>
      </c>
      <c r="AJ10" s="103">
        <v>5.5570642882958348</v>
      </c>
      <c r="AK10" s="103">
        <v>5.5592334927273663</v>
      </c>
      <c r="AL10" s="103">
        <v>5.5383085914571746</v>
      </c>
      <c r="AM10" s="103">
        <v>5.5275750386465639</v>
      </c>
      <c r="AN10" s="103">
        <v>5.5303321036011841</v>
      </c>
      <c r="AO10" s="103">
        <v>5.5250536009047178</v>
      </c>
      <c r="AP10" s="103">
        <v>5.5327922053581373</v>
      </c>
      <c r="AQ10" s="103">
        <v>5.5279902318090555</v>
      </c>
      <c r="AR10" s="103">
        <v>5.5110047747171258</v>
      </c>
      <c r="AS10" s="103">
        <v>5.4803353286699767</v>
      </c>
      <c r="AT10" s="103">
        <v>5.4663065631568157</v>
      </c>
      <c r="AU10" s="103">
        <v>5.4384863492886169</v>
      </c>
      <c r="AV10" s="103">
        <v>5.4336843757395341</v>
      </c>
      <c r="AW10" s="103">
        <v>5.4288824021904505</v>
      </c>
      <c r="AX10" s="103">
        <v>5.4240804286413677</v>
      </c>
      <c r="AY10" s="103">
        <v>5.419278455092285</v>
      </c>
      <c r="AZ10" s="103">
        <v>5.4144764815432023</v>
      </c>
    </row>
    <row r="12" spans="1:52" x14ac:dyDescent="0.25">
      <c r="A12" s="97" t="s">
        <v>129</v>
      </c>
      <c r="B12" s="25" t="s">
        <v>323</v>
      </c>
    </row>
    <row r="13" spans="1:52" ht="16.5" x14ac:dyDescent="0.25">
      <c r="A13" s="150"/>
      <c r="B13" s="130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workbookViewId="0">
      <selection activeCell="AI15" sqref="AI15"/>
    </sheetView>
  </sheetViews>
  <sheetFormatPr defaultRowHeight="15" x14ac:dyDescent="0.25"/>
  <cols>
    <col min="1" max="1" width="21.42578125" style="81" customWidth="1"/>
    <col min="3" max="3" width="8.7109375" hidden="1" customWidth="1"/>
    <col min="4" max="4" width="8.85546875" hidden="1" customWidth="1"/>
    <col min="5" max="5" width="10" hidden="1" customWidth="1"/>
    <col min="6" max="6" width="9.7109375" hidden="1" customWidth="1"/>
    <col min="8" max="8" width="10.140625" hidden="1" customWidth="1"/>
    <col min="9" max="9" width="9.42578125" hidden="1" customWidth="1"/>
    <col min="10" max="10" width="9" hidden="1" customWidth="1"/>
    <col min="11" max="11" width="9.28515625" hidden="1" customWidth="1"/>
    <col min="13" max="13" width="9.140625" hidden="1" customWidth="1"/>
    <col min="14" max="14" width="9.85546875" hidden="1" customWidth="1"/>
    <col min="15" max="15" width="9.5703125" hidden="1" customWidth="1"/>
    <col min="16" max="16" width="9.42578125" hidden="1" customWidth="1"/>
    <col min="18" max="18" width="9.5703125" hidden="1" customWidth="1"/>
    <col min="19" max="19" width="9.7109375" hidden="1" customWidth="1"/>
    <col min="20" max="20" width="9.42578125" hidden="1" customWidth="1"/>
    <col min="21" max="21" width="9" hidden="1" customWidth="1"/>
    <col min="23" max="23" width="9.85546875" hidden="1" customWidth="1"/>
    <col min="24" max="25" width="9.140625" hidden="1" customWidth="1"/>
    <col min="26" max="26" width="8.28515625" hidden="1" customWidth="1"/>
    <col min="28" max="31" width="0" hidden="1" customWidth="1"/>
  </cols>
  <sheetData>
    <row r="1" spans="1:52" ht="18.75" x14ac:dyDescent="0.3">
      <c r="A1" s="132" t="s">
        <v>119</v>
      </c>
    </row>
    <row r="2" spans="1:52" ht="16.5" x14ac:dyDescent="0.3">
      <c r="A2" s="131" t="s">
        <v>279</v>
      </c>
    </row>
    <row r="4" spans="1:52" ht="16.5" x14ac:dyDescent="0.3">
      <c r="A4" s="131" t="s">
        <v>164</v>
      </c>
    </row>
    <row r="5" spans="1:52" ht="16.5" x14ac:dyDescent="0.3">
      <c r="A5" s="131"/>
    </row>
    <row r="6" spans="1:52" s="4" customFormat="1" x14ac:dyDescent="0.25">
      <c r="A6" s="120" t="s">
        <v>13</v>
      </c>
      <c r="B6" s="17">
        <v>1990</v>
      </c>
      <c r="C6" s="17">
        <v>1991</v>
      </c>
      <c r="D6" s="17">
        <v>1992</v>
      </c>
      <c r="E6" s="17">
        <v>1993</v>
      </c>
      <c r="F6" s="17">
        <v>1994</v>
      </c>
      <c r="G6" s="17">
        <v>1995</v>
      </c>
      <c r="H6" s="17">
        <v>1996</v>
      </c>
      <c r="I6" s="17">
        <v>1997</v>
      </c>
      <c r="J6" s="17">
        <v>1998</v>
      </c>
      <c r="K6" s="17">
        <v>1999</v>
      </c>
      <c r="L6" s="17">
        <v>2000</v>
      </c>
      <c r="M6" s="17">
        <v>2001</v>
      </c>
      <c r="N6" s="17">
        <v>2002</v>
      </c>
      <c r="O6" s="17">
        <v>2003</v>
      </c>
      <c r="P6" s="17">
        <v>2004</v>
      </c>
      <c r="Q6" s="17">
        <v>2005</v>
      </c>
      <c r="R6" s="17">
        <v>2006</v>
      </c>
      <c r="S6" s="17">
        <v>2007</v>
      </c>
      <c r="T6" s="17">
        <v>2008</v>
      </c>
      <c r="U6" s="17">
        <v>2009</v>
      </c>
      <c r="V6" s="17">
        <v>2010</v>
      </c>
      <c r="W6" s="17">
        <v>2011</v>
      </c>
      <c r="X6" s="17">
        <v>2012</v>
      </c>
      <c r="Y6" s="17">
        <v>2013</v>
      </c>
      <c r="Z6" s="17">
        <v>2014</v>
      </c>
      <c r="AA6" s="17">
        <v>2015</v>
      </c>
      <c r="AB6" s="17">
        <v>2016</v>
      </c>
      <c r="AC6" s="17">
        <v>2017</v>
      </c>
      <c r="AD6" s="17">
        <v>2018</v>
      </c>
      <c r="AE6" s="17">
        <v>2019</v>
      </c>
      <c r="AF6" s="17">
        <v>2020</v>
      </c>
      <c r="AG6" s="17">
        <v>2021</v>
      </c>
      <c r="AH6" s="3">
        <v>2022</v>
      </c>
      <c r="AI6" s="3">
        <v>2023</v>
      </c>
      <c r="AJ6" s="3">
        <v>2024</v>
      </c>
      <c r="AK6" s="3">
        <v>2025</v>
      </c>
      <c r="AL6" s="3">
        <v>2026</v>
      </c>
      <c r="AM6" s="3">
        <v>2027</v>
      </c>
      <c r="AN6" s="3">
        <v>2028</v>
      </c>
      <c r="AO6" s="3">
        <v>2029</v>
      </c>
      <c r="AP6" s="3">
        <v>2030</v>
      </c>
      <c r="AQ6" s="3">
        <v>2031</v>
      </c>
      <c r="AR6" s="3">
        <v>2032</v>
      </c>
      <c r="AS6" s="3">
        <v>2033</v>
      </c>
      <c r="AT6" s="3">
        <v>2034</v>
      </c>
      <c r="AU6" s="3">
        <v>2035</v>
      </c>
      <c r="AV6" s="3">
        <v>2036</v>
      </c>
      <c r="AW6" s="3">
        <v>2037</v>
      </c>
      <c r="AX6" s="3">
        <v>2038</v>
      </c>
      <c r="AY6" s="3">
        <v>2039</v>
      </c>
      <c r="AZ6" s="3">
        <v>2040</v>
      </c>
    </row>
    <row r="7" spans="1:52" x14ac:dyDescent="0.25">
      <c r="A7" s="81" t="s">
        <v>22</v>
      </c>
      <c r="B7" s="186">
        <v>18.355235995469197</v>
      </c>
      <c r="C7" s="186">
        <v>18.345138660747079</v>
      </c>
      <c r="D7" s="186">
        <v>18.622880256636641</v>
      </c>
      <c r="E7" s="186">
        <v>18.523494832643443</v>
      </c>
      <c r="F7" s="186">
        <v>18.461277299089264</v>
      </c>
      <c r="G7" s="186">
        <v>18.483415879399967</v>
      </c>
      <c r="H7" s="186">
        <v>18.387047685494064</v>
      </c>
      <c r="I7" s="186">
        <v>19.642828602616266</v>
      </c>
      <c r="J7" s="186">
        <v>20.824232465494152</v>
      </c>
      <c r="K7" s="186">
        <v>20.80209315576862</v>
      </c>
      <c r="L7" s="186">
        <v>21.474173606400665</v>
      </c>
      <c r="M7" s="186">
        <v>21.42972241255011</v>
      </c>
      <c r="N7" s="186">
        <v>21.663819100661772</v>
      </c>
      <c r="O7" s="186">
        <v>21.59818052343341</v>
      </c>
      <c r="P7" s="186">
        <v>21.697183717647007</v>
      </c>
      <c r="Q7" s="186">
        <v>21.249245649976793</v>
      </c>
      <c r="R7" s="186">
        <v>21.175143775691055</v>
      </c>
      <c r="S7" s="186">
        <v>21.401215806330967</v>
      </c>
      <c r="T7" s="186">
        <v>21.5235546396605</v>
      </c>
      <c r="U7" s="186">
        <v>21.249476232457663</v>
      </c>
      <c r="V7" s="186">
        <v>21.172552096752774</v>
      </c>
      <c r="W7" s="186">
        <v>21.230302851803994</v>
      </c>
      <c r="X7" s="186">
        <v>21.167435315141251</v>
      </c>
      <c r="Y7" s="186">
        <v>21.822912042977194</v>
      </c>
      <c r="Z7" s="186">
        <v>21.269961219100004</v>
      </c>
      <c r="AA7" s="186">
        <v>21.205121877480945</v>
      </c>
      <c r="AB7" s="186">
        <v>21.074840749662364</v>
      </c>
      <c r="AC7" s="186">
        <v>20.966337601966121</v>
      </c>
      <c r="AD7" s="186">
        <v>20.701566947664951</v>
      </c>
      <c r="AE7" s="186">
        <v>20.442637364070546</v>
      </c>
      <c r="AF7" s="186">
        <v>20.334284720308787</v>
      </c>
      <c r="AG7" s="186">
        <v>20.034490910043708</v>
      </c>
      <c r="AH7" s="187">
        <v>19.551186005529935</v>
      </c>
      <c r="AI7" s="187">
        <v>18.663183990354945</v>
      </c>
      <c r="AJ7" s="187">
        <v>17.794490502723843</v>
      </c>
      <c r="AK7" s="187">
        <v>16.947839240042669</v>
      </c>
      <c r="AL7" s="187">
        <v>16.382308376859811</v>
      </c>
      <c r="AM7" s="187">
        <v>15.834118517306287</v>
      </c>
      <c r="AN7" s="187">
        <v>15.290500171338447</v>
      </c>
      <c r="AO7" s="187">
        <v>14.751955759016141</v>
      </c>
      <c r="AP7" s="187">
        <v>14.22102340356302</v>
      </c>
      <c r="AQ7" s="187">
        <v>14.257926126617035</v>
      </c>
      <c r="AR7" s="187">
        <v>14.296942406375775</v>
      </c>
      <c r="AS7" s="187">
        <v>14.335522817453016</v>
      </c>
      <c r="AT7" s="187">
        <v>14.373022072577609</v>
      </c>
      <c r="AU7" s="187">
        <v>14.409250555666333</v>
      </c>
      <c r="AV7" s="187">
        <v>14.444474545733447</v>
      </c>
      <c r="AW7" s="187">
        <v>14.477715163445041</v>
      </c>
      <c r="AX7" s="187">
        <v>14.511075650692353</v>
      </c>
      <c r="AY7" s="187">
        <v>14.541871848079461</v>
      </c>
      <c r="AZ7" s="187">
        <v>14.573559381338345</v>
      </c>
    </row>
    <row r="8" spans="1:52" x14ac:dyDescent="0.25">
      <c r="A8" s="6" t="s">
        <v>1</v>
      </c>
      <c r="B8" s="91">
        <v>22.062898303230373</v>
      </c>
      <c r="C8" s="91">
        <v>22.135726284610126</v>
      </c>
      <c r="D8" s="91">
        <v>22.171183322255736</v>
      </c>
      <c r="E8" s="91">
        <v>22.006191480712882</v>
      </c>
      <c r="F8" s="91">
        <v>21.838171029741133</v>
      </c>
      <c r="G8" s="91">
        <v>21.767185288327248</v>
      </c>
      <c r="H8" s="91">
        <v>21.645863712763273</v>
      </c>
      <c r="I8" s="91">
        <v>21.562566635697902</v>
      </c>
      <c r="J8" s="91">
        <v>21.379693112776852</v>
      </c>
      <c r="K8" s="91">
        <v>21.22283371386748</v>
      </c>
      <c r="L8" s="91">
        <v>21.227506982505592</v>
      </c>
      <c r="M8" s="91">
        <v>21.076087502675385</v>
      </c>
      <c r="N8" s="91">
        <v>21.102642063267815</v>
      </c>
      <c r="O8" s="91">
        <v>21.104333652979278</v>
      </c>
      <c r="P8" s="91">
        <v>20.993426309542937</v>
      </c>
      <c r="Q8" s="91">
        <v>19.408405272287851</v>
      </c>
      <c r="R8" s="91">
        <v>19.399771153789398</v>
      </c>
      <c r="S8" s="91">
        <v>19.316775278897051</v>
      </c>
      <c r="T8" s="91">
        <v>19.09749160661757</v>
      </c>
      <c r="U8" s="91">
        <v>19.191529278609199</v>
      </c>
      <c r="V8" s="91">
        <v>19.209581886731637</v>
      </c>
      <c r="W8" s="91">
        <v>19.060555586763272</v>
      </c>
      <c r="X8" s="91">
        <v>18.913444576063423</v>
      </c>
      <c r="Y8" s="91">
        <v>18.787598845695236</v>
      </c>
      <c r="Z8" s="91">
        <v>18.688281106042222</v>
      </c>
      <c r="AA8" s="91">
        <v>18.630671238524947</v>
      </c>
      <c r="AB8" s="91">
        <v>18.42383228623266</v>
      </c>
      <c r="AC8" s="91">
        <v>18.08741704820563</v>
      </c>
      <c r="AD8" s="91">
        <v>17.976760445899867</v>
      </c>
      <c r="AE8" s="91">
        <v>17.905532878643182</v>
      </c>
      <c r="AF8" s="91">
        <v>17.797597606233303</v>
      </c>
      <c r="AG8" s="91">
        <v>17.895687080326049</v>
      </c>
      <c r="AH8" s="92">
        <v>18.794624717786849</v>
      </c>
      <c r="AI8" s="92">
        <v>12.196746610879933</v>
      </c>
      <c r="AJ8" s="92">
        <v>12.134536491579933</v>
      </c>
      <c r="AK8" s="92">
        <v>11.910610089846047</v>
      </c>
      <c r="AL8" s="92">
        <v>11.745844863883319</v>
      </c>
      <c r="AM8" s="92">
        <v>11.619299533669468</v>
      </c>
      <c r="AN8" s="92">
        <v>11.461733398325594</v>
      </c>
      <c r="AO8" s="92">
        <v>11.330369388622977</v>
      </c>
      <c r="AP8" s="92">
        <v>11.165714508099118</v>
      </c>
      <c r="AQ8" s="92">
        <v>11.048154309521859</v>
      </c>
      <c r="AR8" s="92">
        <v>10.935116324943227</v>
      </c>
      <c r="AS8" s="92">
        <v>10.815023072249069</v>
      </c>
      <c r="AT8" s="92">
        <v>10.697612720665893</v>
      </c>
      <c r="AU8" s="92">
        <v>10.587488192581779</v>
      </c>
      <c r="AV8" s="92">
        <v>10.459729439167139</v>
      </c>
      <c r="AW8" s="92">
        <v>10.314058480290479</v>
      </c>
      <c r="AX8" s="92">
        <v>10.185175917860411</v>
      </c>
      <c r="AY8" s="92">
        <v>10.05741605770843</v>
      </c>
      <c r="AZ8" s="92">
        <v>9.9601567152751986</v>
      </c>
    </row>
    <row r="10" spans="1:52" x14ac:dyDescent="0.25">
      <c r="A10" s="81" t="s">
        <v>129</v>
      </c>
      <c r="B10" t="s">
        <v>192</v>
      </c>
    </row>
    <row r="12" spans="1:52" x14ac:dyDescent="0.25">
      <c r="A12" s="81" t="s">
        <v>130</v>
      </c>
      <c r="B12" t="s">
        <v>195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14" sqref="B14"/>
    </sheetView>
  </sheetViews>
  <sheetFormatPr defaultColWidth="9.140625" defaultRowHeight="15" x14ac:dyDescent="0.25"/>
  <cols>
    <col min="1" max="1" width="9.140625" style="25"/>
    <col min="2" max="2" width="121.28515625" style="25" customWidth="1"/>
    <col min="3" max="16384" width="9.140625" style="25"/>
  </cols>
  <sheetData>
    <row r="1" spans="1:4" x14ac:dyDescent="0.25">
      <c r="A1" s="25" t="s">
        <v>165</v>
      </c>
      <c r="B1" s="25" t="s">
        <v>16</v>
      </c>
    </row>
    <row r="2" spans="1:4" s="149" customFormat="1" ht="75" x14ac:dyDescent="0.25">
      <c r="A2" s="21">
        <v>1</v>
      </c>
      <c r="B2" s="180" t="s">
        <v>286</v>
      </c>
    </row>
    <row r="3" spans="1:4" s="21" customFormat="1" x14ac:dyDescent="0.25">
      <c r="A3" s="21">
        <v>2</v>
      </c>
      <c r="B3" s="181" t="s">
        <v>287</v>
      </c>
    </row>
    <row r="4" spans="1:4" s="21" customFormat="1" x14ac:dyDescent="0.25">
      <c r="A4" s="21">
        <v>3</v>
      </c>
      <c r="B4" s="21" t="s">
        <v>281</v>
      </c>
    </row>
    <row r="5" spans="1:4" s="21" customFormat="1" ht="30" x14ac:dyDescent="0.25">
      <c r="A5" s="21">
        <v>4</v>
      </c>
      <c r="B5" s="182" t="s">
        <v>282</v>
      </c>
    </row>
    <row r="6" spans="1:4" s="21" customFormat="1" x14ac:dyDescent="0.25">
      <c r="A6" s="21">
        <v>5</v>
      </c>
      <c r="B6" s="183" t="s">
        <v>283</v>
      </c>
    </row>
    <row r="7" spans="1:4" s="21" customFormat="1" x14ac:dyDescent="0.25">
      <c r="A7" s="21">
        <v>6</v>
      </c>
      <c r="B7" s="21" t="s">
        <v>315</v>
      </c>
    </row>
    <row r="8" spans="1:4" s="21" customFormat="1" x14ac:dyDescent="0.25">
      <c r="A8" s="21">
        <v>7</v>
      </c>
      <c r="B8" s="21" t="s">
        <v>284</v>
      </c>
    </row>
    <row r="9" spans="1:4" s="21" customFormat="1" ht="45" x14ac:dyDescent="0.25">
      <c r="A9" s="21">
        <v>8</v>
      </c>
      <c r="B9" s="184" t="s">
        <v>316</v>
      </c>
    </row>
    <row r="10" spans="1:4" s="21" customFormat="1" ht="45" x14ac:dyDescent="0.25">
      <c r="A10" s="21">
        <v>9</v>
      </c>
      <c r="B10" s="184" t="s">
        <v>317</v>
      </c>
    </row>
    <row r="11" spans="1:4" s="21" customFormat="1" ht="30" x14ac:dyDescent="0.25">
      <c r="A11" s="21">
        <v>10</v>
      </c>
      <c r="B11" s="184" t="s">
        <v>318</v>
      </c>
    </row>
    <row r="12" spans="1:4" s="21" customFormat="1" x14ac:dyDescent="0.25">
      <c r="A12" s="21">
        <v>11</v>
      </c>
      <c r="B12" s="21" t="s">
        <v>285</v>
      </c>
    </row>
    <row r="13" spans="1:4" s="21" customFormat="1" ht="30" x14ac:dyDescent="0.25">
      <c r="A13" s="21">
        <v>12</v>
      </c>
      <c r="B13" s="183" t="s">
        <v>296</v>
      </c>
    </row>
    <row r="14" spans="1:4" s="21" customFormat="1" ht="45" x14ac:dyDescent="0.25">
      <c r="A14" s="21">
        <v>13</v>
      </c>
      <c r="B14" s="183" t="s">
        <v>297</v>
      </c>
      <c r="D14" s="185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95" workbookViewId="0">
      <selection activeCell="AC1" activeCellId="5" sqref="D1:G1048576 I1:L1048576 N1:Q1048576 S1:V1048576 X1:AA1048576 AC1:AF1048576"/>
    </sheetView>
  </sheetViews>
  <sheetFormatPr defaultRowHeight="15" x14ac:dyDescent="0.25"/>
  <cols>
    <col min="1" max="1" width="14.140625" customWidth="1"/>
    <col min="2" max="2" width="35.42578125" bestFit="1" customWidth="1"/>
    <col min="3" max="3" width="81.85546875" bestFit="1" customWidth="1"/>
    <col min="4" max="5" width="0" hidden="1" customWidth="1"/>
  </cols>
  <sheetData>
    <row r="1" spans="1:5" x14ac:dyDescent="0.25">
      <c r="A1" s="3" t="s">
        <v>92</v>
      </c>
      <c r="B1" s="3" t="s">
        <v>93</v>
      </c>
      <c r="C1" s="3" t="s">
        <v>94</v>
      </c>
    </row>
    <row r="2" spans="1:5" x14ac:dyDescent="0.25">
      <c r="A2" s="114" t="str">
        <f>HYPERLINK(E2,D2)</f>
        <v>Tabel 1</v>
      </c>
      <c r="B2" t="s">
        <v>104</v>
      </c>
      <c r="C2" t="s">
        <v>186</v>
      </c>
      <c r="D2" t="s">
        <v>29</v>
      </c>
      <c r="E2" t="s">
        <v>208</v>
      </c>
    </row>
    <row r="3" spans="1:5" x14ac:dyDescent="0.25">
      <c r="A3" s="114" t="str">
        <f t="shared" ref="A3:A15" si="0">HYPERLINK(E3,D3)</f>
        <v>Tabel 2</v>
      </c>
      <c r="B3" t="s">
        <v>44</v>
      </c>
      <c r="C3" t="s">
        <v>187</v>
      </c>
      <c r="D3" t="s">
        <v>30</v>
      </c>
      <c r="E3" t="s">
        <v>209</v>
      </c>
    </row>
    <row r="4" spans="1:5" x14ac:dyDescent="0.25">
      <c r="A4" s="114" t="str">
        <f t="shared" si="0"/>
        <v>Tabel 3</v>
      </c>
      <c r="B4" t="s">
        <v>105</v>
      </c>
      <c r="C4" t="s">
        <v>106</v>
      </c>
      <c r="D4" t="s">
        <v>31</v>
      </c>
      <c r="E4" t="s">
        <v>210</v>
      </c>
    </row>
    <row r="5" spans="1:5" x14ac:dyDescent="0.25">
      <c r="A5" s="114" t="str">
        <f t="shared" si="0"/>
        <v>Tabel 4</v>
      </c>
      <c r="B5" t="s">
        <v>107</v>
      </c>
      <c r="C5" t="s">
        <v>106</v>
      </c>
      <c r="D5" t="s">
        <v>32</v>
      </c>
      <c r="E5" t="s">
        <v>211</v>
      </c>
    </row>
    <row r="6" spans="1:5" x14ac:dyDescent="0.25">
      <c r="A6" s="114" t="str">
        <f t="shared" si="0"/>
        <v>Tabel 5</v>
      </c>
      <c r="B6" t="s">
        <v>108</v>
      </c>
      <c r="C6" t="s">
        <v>106</v>
      </c>
      <c r="D6" t="s">
        <v>33</v>
      </c>
      <c r="E6" t="s">
        <v>212</v>
      </c>
    </row>
    <row r="7" spans="1:5" x14ac:dyDescent="0.25">
      <c r="A7" s="114" t="str">
        <f t="shared" si="0"/>
        <v>Tabel 6</v>
      </c>
      <c r="B7" t="s">
        <v>42</v>
      </c>
      <c r="C7" t="s">
        <v>95</v>
      </c>
      <c r="D7" t="s">
        <v>34</v>
      </c>
      <c r="E7" t="s">
        <v>213</v>
      </c>
    </row>
    <row r="8" spans="1:5" x14ac:dyDescent="0.25">
      <c r="A8" s="114" t="str">
        <f t="shared" si="0"/>
        <v>Tabel 7</v>
      </c>
      <c r="B8" t="s">
        <v>86</v>
      </c>
      <c r="C8" t="s">
        <v>96</v>
      </c>
      <c r="D8" t="s">
        <v>35</v>
      </c>
      <c r="E8" t="s">
        <v>214</v>
      </c>
    </row>
    <row r="9" spans="1:5" x14ac:dyDescent="0.25">
      <c r="A9" s="114" t="str">
        <f t="shared" si="0"/>
        <v>Tabel 8</v>
      </c>
      <c r="B9" t="s">
        <v>109</v>
      </c>
      <c r="C9" t="s">
        <v>97</v>
      </c>
      <c r="D9" t="s">
        <v>36</v>
      </c>
      <c r="E9" t="s">
        <v>215</v>
      </c>
    </row>
    <row r="10" spans="1:5" x14ac:dyDescent="0.25">
      <c r="A10" s="114" t="str">
        <f t="shared" si="0"/>
        <v>Tabel 9</v>
      </c>
      <c r="B10" t="s">
        <v>91</v>
      </c>
      <c r="C10" t="s">
        <v>110</v>
      </c>
      <c r="D10" t="s">
        <v>87</v>
      </c>
      <c r="E10" t="s">
        <v>216</v>
      </c>
    </row>
    <row r="11" spans="1:5" x14ac:dyDescent="0.25">
      <c r="A11" s="114" t="str">
        <f t="shared" si="0"/>
        <v>Tabel 10</v>
      </c>
      <c r="B11" t="s">
        <v>111</v>
      </c>
      <c r="C11" t="s">
        <v>112</v>
      </c>
      <c r="D11" t="s">
        <v>88</v>
      </c>
      <c r="E11" t="s">
        <v>217</v>
      </c>
    </row>
    <row r="12" spans="1:5" x14ac:dyDescent="0.25">
      <c r="A12" s="114" t="str">
        <f t="shared" si="0"/>
        <v>Tabel 11</v>
      </c>
      <c r="B12" t="s">
        <v>113</v>
      </c>
      <c r="C12" t="s">
        <v>114</v>
      </c>
      <c r="D12" t="s">
        <v>89</v>
      </c>
      <c r="E12" t="s">
        <v>218</v>
      </c>
    </row>
    <row r="13" spans="1:5" x14ac:dyDescent="0.25">
      <c r="A13" s="114" t="str">
        <f t="shared" si="0"/>
        <v>Tabel 12</v>
      </c>
      <c r="B13" s="8" t="s">
        <v>116</v>
      </c>
      <c r="C13" s="8" t="s">
        <v>117</v>
      </c>
      <c r="D13" t="s">
        <v>115</v>
      </c>
      <c r="E13" t="s">
        <v>219</v>
      </c>
    </row>
    <row r="14" spans="1:5" x14ac:dyDescent="0.25">
      <c r="A14" s="114" t="str">
        <f t="shared" si="0"/>
        <v>Tabel 13</v>
      </c>
      <c r="B14" t="s">
        <v>119</v>
      </c>
      <c r="C14" t="s">
        <v>120</v>
      </c>
      <c r="D14" t="s">
        <v>118</v>
      </c>
      <c r="E14" t="s">
        <v>220</v>
      </c>
    </row>
    <row r="15" spans="1:5" x14ac:dyDescent="0.25">
      <c r="A15" s="114" t="str">
        <f t="shared" si="0"/>
        <v>Reference liste</v>
      </c>
      <c r="D15" t="s">
        <v>121</v>
      </c>
      <c r="E15" t="s">
        <v>221</v>
      </c>
    </row>
    <row r="18" spans="1:1" x14ac:dyDescent="0.25">
      <c r="A18" s="4" t="s">
        <v>99</v>
      </c>
    </row>
    <row r="19" spans="1:1" x14ac:dyDescent="0.25">
      <c r="A19" t="s">
        <v>183</v>
      </c>
    </row>
    <row r="20" spans="1:1" x14ac:dyDescent="0.25">
      <c r="A20" t="s">
        <v>103</v>
      </c>
    </row>
    <row r="21" spans="1:1" x14ac:dyDescent="0.25">
      <c r="A21" t="s">
        <v>204</v>
      </c>
    </row>
    <row r="22" spans="1:1" x14ac:dyDescent="0.25">
      <c r="A22" t="s">
        <v>101</v>
      </c>
    </row>
    <row r="23" spans="1:1" x14ac:dyDescent="0.25">
      <c r="A23" t="s">
        <v>100</v>
      </c>
    </row>
    <row r="24" spans="1:1" x14ac:dyDescent="0.25">
      <c r="A24" t="s">
        <v>184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5"/>
  <sheetViews>
    <sheetView workbookViewId="0">
      <pane xSplit="2" ySplit="6" topLeftCell="H16" activePane="bottomRight" state="frozen"/>
      <selection activeCell="AC1" activeCellId="5" sqref="D1:G1048576 I1:L1048576 N1:Q1048576 S1:V1048576 X1:AA1048576 AC1:AF1048576"/>
      <selection pane="topRight" activeCell="AC1" activeCellId="5" sqref="D1:G1048576 I1:L1048576 N1:Q1048576 S1:V1048576 X1:AA1048576 AC1:AF1048576"/>
      <selection pane="bottomLeft" activeCell="AC1" activeCellId="5" sqref="D1:G1048576 I1:L1048576 N1:Q1048576 S1:V1048576 X1:AA1048576 AC1:AF1048576"/>
      <selection pane="bottomRight" activeCell="AG15" sqref="AG15"/>
    </sheetView>
  </sheetViews>
  <sheetFormatPr defaultColWidth="9.140625" defaultRowHeight="15" x14ac:dyDescent="0.25"/>
  <cols>
    <col min="1" max="2" width="26.85546875" style="2" customWidth="1"/>
    <col min="3" max="3" width="9.85546875" customWidth="1"/>
    <col min="4" max="7" width="10.140625" hidden="1" customWidth="1"/>
    <col min="8" max="8" width="10.140625" bestFit="1" customWidth="1"/>
    <col min="9" max="12" width="10.140625" hidden="1" customWidth="1"/>
    <col min="13" max="13" width="10.140625" bestFit="1" customWidth="1"/>
    <col min="14" max="17" width="10.140625" hidden="1" customWidth="1"/>
    <col min="18" max="18" width="10.140625" bestFit="1" customWidth="1"/>
    <col min="19" max="22" width="10.140625" hidden="1" customWidth="1"/>
    <col min="23" max="23" width="11.28515625" customWidth="1"/>
    <col min="24" max="27" width="9.140625" hidden="1" customWidth="1"/>
    <col min="28" max="28" width="10.85546875" customWidth="1"/>
    <col min="29" max="29" width="10.5703125" hidden="1" customWidth="1"/>
    <col min="30" max="30" width="10.42578125" hidden="1" customWidth="1"/>
    <col min="31" max="32" width="10.140625" hidden="1" customWidth="1"/>
    <col min="33" max="48" width="10.140625" bestFit="1" customWidth="1"/>
    <col min="49" max="53" width="10.140625" style="2" bestFit="1" customWidth="1"/>
    <col min="54" max="16384" width="9.140625" style="2"/>
  </cols>
  <sheetData>
    <row r="1" spans="1:53" ht="18.75" x14ac:dyDescent="0.3">
      <c r="A1" s="15" t="s">
        <v>104</v>
      </c>
      <c r="B1" s="15"/>
    </row>
    <row r="2" spans="1:53" ht="18.75" x14ac:dyDescent="0.3">
      <c r="A2" s="131" t="s">
        <v>279</v>
      </c>
      <c r="B2" s="132"/>
    </row>
    <row r="3" spans="1:53" ht="18.75" x14ac:dyDescent="0.3">
      <c r="A3" s="132"/>
      <c r="B3" s="132"/>
    </row>
    <row r="4" spans="1:53" ht="16.5" x14ac:dyDescent="0.3">
      <c r="A4" s="131" t="s">
        <v>226</v>
      </c>
      <c r="B4" s="131"/>
    </row>
    <row r="5" spans="1:53" x14ac:dyDescent="0.25">
      <c r="A5" s="5"/>
      <c r="B5" s="5"/>
    </row>
    <row r="6" spans="1:53" s="110" customFormat="1" x14ac:dyDescent="0.25">
      <c r="A6" s="133" t="s">
        <v>225</v>
      </c>
      <c r="B6" s="133" t="s">
        <v>13</v>
      </c>
      <c r="C6" s="17">
        <v>1990</v>
      </c>
      <c r="D6" s="17">
        <v>1991</v>
      </c>
      <c r="E6" s="17">
        <v>1992</v>
      </c>
      <c r="F6" s="17">
        <v>1993</v>
      </c>
      <c r="G6" s="17">
        <v>1994</v>
      </c>
      <c r="H6" s="17">
        <v>1995</v>
      </c>
      <c r="I6" s="17">
        <v>1996</v>
      </c>
      <c r="J6" s="17">
        <v>1997</v>
      </c>
      <c r="K6" s="17">
        <v>1998</v>
      </c>
      <c r="L6" s="17">
        <v>1999</v>
      </c>
      <c r="M6" s="17">
        <v>2000</v>
      </c>
      <c r="N6" s="17">
        <v>2001</v>
      </c>
      <c r="O6" s="17">
        <v>2002</v>
      </c>
      <c r="P6" s="17">
        <v>2003</v>
      </c>
      <c r="Q6" s="17">
        <v>2004</v>
      </c>
      <c r="R6" s="17">
        <v>2005</v>
      </c>
      <c r="S6" s="17">
        <v>2006</v>
      </c>
      <c r="T6" s="17">
        <v>2007</v>
      </c>
      <c r="U6" s="17">
        <v>2008</v>
      </c>
      <c r="V6" s="17">
        <v>2009</v>
      </c>
      <c r="W6" s="17">
        <v>2010</v>
      </c>
      <c r="X6" s="17">
        <v>2011</v>
      </c>
      <c r="Y6" s="17">
        <v>2012</v>
      </c>
      <c r="Z6" s="17">
        <v>2013</v>
      </c>
      <c r="AA6" s="17">
        <v>2014</v>
      </c>
      <c r="AB6" s="17">
        <v>2015</v>
      </c>
      <c r="AC6" s="17">
        <v>2016</v>
      </c>
      <c r="AD6" s="17">
        <v>2017</v>
      </c>
      <c r="AE6" s="17">
        <v>2018</v>
      </c>
      <c r="AF6" s="17">
        <v>2019</v>
      </c>
      <c r="AG6" s="17">
        <v>2020</v>
      </c>
      <c r="AH6" s="17">
        <v>2021</v>
      </c>
      <c r="AI6" s="3">
        <v>2022</v>
      </c>
      <c r="AJ6" s="3">
        <v>2023</v>
      </c>
      <c r="AK6" s="3">
        <v>2024</v>
      </c>
      <c r="AL6" s="3">
        <v>2025</v>
      </c>
      <c r="AM6" s="3">
        <v>2026</v>
      </c>
      <c r="AN6" s="3">
        <v>2027</v>
      </c>
      <c r="AO6" s="3">
        <v>2028</v>
      </c>
      <c r="AP6" s="3">
        <v>2029</v>
      </c>
      <c r="AQ6" s="3">
        <v>2030</v>
      </c>
      <c r="AR6" s="3">
        <v>2031</v>
      </c>
      <c r="AS6" s="3">
        <v>2032</v>
      </c>
      <c r="AT6" s="3">
        <v>2033</v>
      </c>
      <c r="AU6" s="3">
        <v>2034</v>
      </c>
      <c r="AV6" s="3">
        <v>2035</v>
      </c>
      <c r="AW6" s="3">
        <v>2036</v>
      </c>
      <c r="AX6" s="3">
        <v>2037</v>
      </c>
      <c r="AY6" s="3">
        <v>2038</v>
      </c>
      <c r="AZ6" s="3">
        <v>2039</v>
      </c>
      <c r="BA6" s="3">
        <v>2040</v>
      </c>
    </row>
    <row r="7" spans="1:53" s="7" customFormat="1" x14ac:dyDescent="0.25">
      <c r="A7" s="10" t="s">
        <v>122</v>
      </c>
      <c r="B7" s="10" t="s">
        <v>258</v>
      </c>
      <c r="C7" s="59">
        <v>635629.05999999994</v>
      </c>
      <c r="D7" s="59">
        <v>628916.65599999996</v>
      </c>
      <c r="E7" s="59">
        <v>606562.65599999996</v>
      </c>
      <c r="F7" s="59">
        <v>611277.304</v>
      </c>
      <c r="G7" s="59">
        <v>603017.272</v>
      </c>
      <c r="H7" s="59">
        <v>609746.56400000001</v>
      </c>
      <c r="I7" s="59">
        <v>610261.79500000004</v>
      </c>
      <c r="J7" s="59">
        <v>585889.39599999995</v>
      </c>
      <c r="K7" s="59">
        <v>587433.80200000003</v>
      </c>
      <c r="L7" s="59">
        <v>561459</v>
      </c>
      <c r="M7" s="59">
        <v>558093</v>
      </c>
      <c r="N7" s="59">
        <v>547308.32400000002</v>
      </c>
      <c r="O7" s="59">
        <v>535230.55599999998</v>
      </c>
      <c r="P7" s="59">
        <v>520337.68199999997</v>
      </c>
      <c r="Q7" s="59">
        <v>492458.79599999997</v>
      </c>
      <c r="R7" s="59">
        <v>493731.875</v>
      </c>
      <c r="S7" s="59">
        <v>481494.125</v>
      </c>
      <c r="T7" s="59">
        <v>476700.576</v>
      </c>
      <c r="U7" s="59">
        <v>487114.79399999999</v>
      </c>
      <c r="V7" s="59">
        <v>490484.48800000001</v>
      </c>
      <c r="W7" s="59">
        <v>493767.538</v>
      </c>
      <c r="X7" s="59">
        <v>488818.42</v>
      </c>
      <c r="Y7" s="59">
        <v>506744.10700000002</v>
      </c>
      <c r="Z7" s="59">
        <v>500230.06</v>
      </c>
      <c r="AA7" s="59">
        <v>481049.505</v>
      </c>
      <c r="AB7" s="59">
        <v>480219.424</v>
      </c>
      <c r="AC7" s="59">
        <v>490468.83600000001</v>
      </c>
      <c r="AD7" s="59">
        <v>489092.60399999999</v>
      </c>
      <c r="AE7" s="59">
        <v>494863.77999999997</v>
      </c>
      <c r="AF7" s="59">
        <v>486176.26199999999</v>
      </c>
      <c r="AG7" s="59">
        <v>484773.02999999997</v>
      </c>
      <c r="AH7" s="59">
        <v>480128.24300000002</v>
      </c>
      <c r="AI7" s="60">
        <v>406635.59751976153</v>
      </c>
      <c r="AJ7" s="60">
        <v>408194.27738641552</v>
      </c>
      <c r="AK7" s="60">
        <v>407337.859877265</v>
      </c>
      <c r="AL7" s="60">
        <v>402481.97260038147</v>
      </c>
      <c r="AM7" s="60">
        <v>398071.42242825625</v>
      </c>
      <c r="AN7" s="60">
        <v>392076.49986420257</v>
      </c>
      <c r="AO7" s="60">
        <v>386783.83965765231</v>
      </c>
      <c r="AP7" s="60">
        <v>382176.31345842249</v>
      </c>
      <c r="AQ7" s="60">
        <v>377500.2738584606</v>
      </c>
      <c r="AR7" s="60">
        <v>372687.20745703467</v>
      </c>
      <c r="AS7" s="60">
        <v>367565.83075231453</v>
      </c>
      <c r="AT7" s="60">
        <v>362667.12259997352</v>
      </c>
      <c r="AU7" s="60">
        <v>357896.87707400508</v>
      </c>
      <c r="AV7" s="60">
        <v>353374.9926256903</v>
      </c>
      <c r="AW7" s="60">
        <v>349050.08420448011</v>
      </c>
      <c r="AX7" s="60">
        <v>344973.53686092363</v>
      </c>
      <c r="AY7" s="60">
        <v>340999.75961846521</v>
      </c>
      <c r="AZ7" s="60">
        <v>337351.42102948396</v>
      </c>
      <c r="BA7" s="60">
        <v>333677.38991522818</v>
      </c>
    </row>
    <row r="8" spans="1:53" s="7" customFormat="1" x14ac:dyDescent="0.25">
      <c r="A8" s="97"/>
      <c r="B8" s="10" t="s">
        <v>259</v>
      </c>
      <c r="C8" s="59">
        <v>117485.94</v>
      </c>
      <c r="D8" s="59">
        <v>112730.344</v>
      </c>
      <c r="E8" s="59">
        <v>105365.344</v>
      </c>
      <c r="F8" s="59">
        <v>102831.696</v>
      </c>
      <c r="G8" s="59">
        <v>96538.728000000003</v>
      </c>
      <c r="H8" s="59">
        <v>92726.436000000002</v>
      </c>
      <c r="I8" s="59">
        <v>90383.205000000002</v>
      </c>
      <c r="J8" s="59">
        <v>84464.604000000007</v>
      </c>
      <c r="K8" s="59">
        <v>81625.198000000004</v>
      </c>
      <c r="L8" s="59">
        <v>78738</v>
      </c>
      <c r="M8" s="59">
        <v>77425</v>
      </c>
      <c r="N8" s="59">
        <v>76049.675999999992</v>
      </c>
      <c r="O8" s="59">
        <v>74371.444000000003</v>
      </c>
      <c r="P8" s="59">
        <v>75696.317999999999</v>
      </c>
      <c r="Q8" s="59">
        <v>70995.203999999998</v>
      </c>
      <c r="R8" s="59">
        <v>70533.125</v>
      </c>
      <c r="S8" s="59">
        <v>68784.875</v>
      </c>
      <c r="T8" s="59">
        <v>68723.423999999999</v>
      </c>
      <c r="U8" s="59">
        <v>70863.206000000006</v>
      </c>
      <c r="V8" s="59">
        <v>72643.512000000002</v>
      </c>
      <c r="W8" s="59">
        <v>74434.462</v>
      </c>
      <c r="X8" s="59">
        <v>76289.58</v>
      </c>
      <c r="Y8" s="59">
        <v>80444.893000000011</v>
      </c>
      <c r="Z8" s="59">
        <v>82109.939999999988</v>
      </c>
      <c r="AA8" s="59">
        <v>81581.494999999995</v>
      </c>
      <c r="AB8" s="59">
        <v>80784.576000000015</v>
      </c>
      <c r="AC8" s="59">
        <v>81173.16399999999</v>
      </c>
      <c r="AD8" s="59">
        <v>80945.395999999993</v>
      </c>
      <c r="AE8" s="59">
        <v>80559.22</v>
      </c>
      <c r="AF8" s="59">
        <v>80462.737999999998</v>
      </c>
      <c r="AG8" s="59">
        <v>82212.97</v>
      </c>
      <c r="AH8" s="59">
        <v>84064.756999999998</v>
      </c>
      <c r="AI8" s="60">
        <v>68174.402480238481</v>
      </c>
      <c r="AJ8" s="60">
        <v>68435.722613584527</v>
      </c>
      <c r="AK8" s="60">
        <v>68292.140122735058</v>
      </c>
      <c r="AL8" s="60">
        <v>67478.027399618542</v>
      </c>
      <c r="AM8" s="60">
        <v>66738.57757174375</v>
      </c>
      <c r="AN8" s="60">
        <v>65733.50013579744</v>
      </c>
      <c r="AO8" s="60">
        <v>64846.160342347692</v>
      </c>
      <c r="AP8" s="60">
        <v>64073.686541577525</v>
      </c>
      <c r="AQ8" s="60">
        <v>63289.726141539402</v>
      </c>
      <c r="AR8" s="60">
        <v>62482.792542965355</v>
      </c>
      <c r="AS8" s="60">
        <v>61624.16924768551</v>
      </c>
      <c r="AT8" s="60">
        <v>60802.877400026518</v>
      </c>
      <c r="AU8" s="60">
        <v>60003.122925994954</v>
      </c>
      <c r="AV8" s="60">
        <v>59245.007374309731</v>
      </c>
      <c r="AW8" s="60">
        <v>58519.91579551989</v>
      </c>
      <c r="AX8" s="60">
        <v>57836.463139076397</v>
      </c>
      <c r="AY8" s="60">
        <v>57170.240381534844</v>
      </c>
      <c r="AZ8" s="60">
        <v>56558.578970516086</v>
      </c>
      <c r="BA8" s="60">
        <v>55942.610084771841</v>
      </c>
    </row>
    <row r="9" spans="1:53" s="7" customFormat="1" x14ac:dyDescent="0.25">
      <c r="A9" s="97"/>
      <c r="B9" s="10" t="s">
        <v>274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60">
        <v>70474.596827996837</v>
      </c>
      <c r="AJ9" s="60">
        <v>70705.82955546747</v>
      </c>
      <c r="AK9" s="60">
        <v>70714.393730558979</v>
      </c>
      <c r="AL9" s="60">
        <v>70697.26538037596</v>
      </c>
      <c r="AM9" s="60">
        <v>70637.316154735439</v>
      </c>
      <c r="AN9" s="60">
        <v>70568.802754003395</v>
      </c>
      <c r="AO9" s="60">
        <v>70534.546053637372</v>
      </c>
      <c r="AP9" s="60">
        <v>70474.596827996837</v>
      </c>
      <c r="AQ9" s="60">
        <v>70406.083427264792</v>
      </c>
      <c r="AR9" s="60">
        <v>70311.877501258219</v>
      </c>
      <c r="AS9" s="60">
        <v>70200.543225068672</v>
      </c>
      <c r="AT9" s="60">
        <v>70072.080598696077</v>
      </c>
      <c r="AU9" s="60">
        <v>69917.925447048983</v>
      </c>
      <c r="AV9" s="60">
        <v>69738.077770127391</v>
      </c>
      <c r="AW9" s="60">
        <v>69541.101743022766</v>
      </c>
      <c r="AX9" s="60">
        <v>69318.433190643613</v>
      </c>
      <c r="AY9" s="60">
        <v>69070.072112989976</v>
      </c>
      <c r="AZ9" s="60">
        <v>68796.018510061796</v>
      </c>
      <c r="BA9" s="60">
        <v>68487.708206767609</v>
      </c>
    </row>
    <row r="10" spans="1:53" s="23" customFormat="1" x14ac:dyDescent="0.25">
      <c r="A10" s="41"/>
      <c r="B10" s="33" t="s">
        <v>275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>
        <v>11815.403172003169</v>
      </c>
      <c r="AJ10" s="62">
        <v>11854.170444532527</v>
      </c>
      <c r="AK10" s="62">
        <v>11855.606269441023</v>
      </c>
      <c r="AL10" s="62">
        <v>11852.734619624032</v>
      </c>
      <c r="AM10" s="62">
        <v>11842.68384526457</v>
      </c>
      <c r="AN10" s="62">
        <v>11831.197245996611</v>
      </c>
      <c r="AO10" s="62">
        <v>11825.453946362633</v>
      </c>
      <c r="AP10" s="62">
        <v>11815.403172003169</v>
      </c>
      <c r="AQ10" s="62">
        <v>11803.916572735212</v>
      </c>
      <c r="AR10" s="62">
        <v>11788.12249874177</v>
      </c>
      <c r="AS10" s="62">
        <v>11769.456774931337</v>
      </c>
      <c r="AT10" s="62">
        <v>11747.919401303918</v>
      </c>
      <c r="AU10" s="62">
        <v>11722.074552951011</v>
      </c>
      <c r="AV10" s="62">
        <v>11691.922229872622</v>
      </c>
      <c r="AW10" s="62">
        <v>11658.898256977243</v>
      </c>
      <c r="AX10" s="62">
        <v>11621.56680935638</v>
      </c>
      <c r="AY10" s="62">
        <v>11579.927887010033</v>
      </c>
      <c r="AZ10" s="62">
        <v>11533.981489938202</v>
      </c>
      <c r="BA10" s="62">
        <v>11482.291793232391</v>
      </c>
    </row>
    <row r="11" spans="1:53" s="7" customFormat="1" x14ac:dyDescent="0.25">
      <c r="A11" s="10" t="s">
        <v>37</v>
      </c>
      <c r="B11" s="10" t="s">
        <v>134</v>
      </c>
      <c r="C11" s="59">
        <v>363909.3284750157</v>
      </c>
      <c r="D11" s="59">
        <v>365466.10580310802</v>
      </c>
      <c r="E11" s="59">
        <v>383146.02706322877</v>
      </c>
      <c r="F11" s="59">
        <v>356478.51189032104</v>
      </c>
      <c r="G11" s="59">
        <v>342451.53358280729</v>
      </c>
      <c r="H11" s="59">
        <v>340314.15125945699</v>
      </c>
      <c r="I11" s="59">
        <v>327458.80450537003</v>
      </c>
      <c r="J11" s="59">
        <v>303211.60805844318</v>
      </c>
      <c r="K11" s="59">
        <v>273832.08597717772</v>
      </c>
      <c r="L11" s="59">
        <v>263340.26623274712</v>
      </c>
      <c r="M11" s="59">
        <v>250429.18700117362</v>
      </c>
      <c r="N11" s="59">
        <v>272200.5376167685</v>
      </c>
      <c r="O11" s="59">
        <v>281371.95900189877</v>
      </c>
      <c r="P11" s="59">
        <v>261415.16303956421</v>
      </c>
      <c r="Q11" s="59">
        <v>276253.75242650311</v>
      </c>
      <c r="R11" s="59">
        <v>250700.42021730507</v>
      </c>
      <c r="S11" s="59">
        <v>236278.78412672537</v>
      </c>
      <c r="T11" s="59">
        <v>257468.24500315482</v>
      </c>
      <c r="U11" s="59">
        <v>258606.97815015385</v>
      </c>
      <c r="V11" s="59">
        <v>244523.66414738656</v>
      </c>
      <c r="W11" s="59">
        <v>242901.5865128517</v>
      </c>
      <c r="X11" s="59">
        <v>258322.2846078751</v>
      </c>
      <c r="Y11" s="59">
        <v>230863.48614116973</v>
      </c>
      <c r="Z11" s="59">
        <v>230740.09904166069</v>
      </c>
      <c r="AA11" s="59">
        <v>221241.50052300486</v>
      </c>
      <c r="AB11" s="59">
        <v>226157.18230618717</v>
      </c>
      <c r="AC11" s="59">
        <v>226915.65480964759</v>
      </c>
      <c r="AD11" s="59">
        <v>229607.89853965509</v>
      </c>
      <c r="AE11" s="59">
        <v>231362.28950518221</v>
      </c>
      <c r="AF11" s="59">
        <v>219631.54325466245</v>
      </c>
      <c r="AG11" s="59">
        <v>210124.1135237299</v>
      </c>
      <c r="AH11" s="59">
        <v>204668.68432334039</v>
      </c>
      <c r="AI11" s="60">
        <v>203050.29347757372</v>
      </c>
      <c r="AJ11" s="60">
        <v>201431.90263180705</v>
      </c>
      <c r="AK11" s="60">
        <v>199813.51178604038</v>
      </c>
      <c r="AL11" s="60">
        <v>198195.12094027371</v>
      </c>
      <c r="AM11" s="60">
        <v>196576.73009450705</v>
      </c>
      <c r="AN11" s="60">
        <v>194958.33924874038</v>
      </c>
      <c r="AO11" s="60">
        <v>193339.94840297371</v>
      </c>
      <c r="AP11" s="60">
        <v>191721.55755720704</v>
      </c>
      <c r="AQ11" s="60">
        <v>190103.16671144025</v>
      </c>
      <c r="AR11" s="60">
        <v>188423.51492219942</v>
      </c>
      <c r="AS11" s="60">
        <v>186743.86313295859</v>
      </c>
      <c r="AT11" s="60">
        <v>185064.21134371776</v>
      </c>
      <c r="AU11" s="60">
        <v>183384.55955447693</v>
      </c>
      <c r="AV11" s="60">
        <v>181704.9077652361</v>
      </c>
      <c r="AW11" s="60">
        <v>180025.25597599527</v>
      </c>
      <c r="AX11" s="60">
        <v>178345.60418675444</v>
      </c>
      <c r="AY11" s="60">
        <v>176665.95239751361</v>
      </c>
      <c r="AZ11" s="60">
        <v>174986.30060827278</v>
      </c>
      <c r="BA11" s="60">
        <v>173306.64881903189</v>
      </c>
    </row>
    <row r="12" spans="1:53" s="7" customFormat="1" x14ac:dyDescent="0.25">
      <c r="A12" s="97"/>
      <c r="B12" s="10" t="s">
        <v>135</v>
      </c>
      <c r="C12" s="59">
        <v>59990.671524984253</v>
      </c>
      <c r="D12" s="59">
        <v>57133.894196892055</v>
      </c>
      <c r="E12" s="59">
        <v>56753.972936771184</v>
      </c>
      <c r="F12" s="59">
        <v>50121.48810967899</v>
      </c>
      <c r="G12" s="59">
        <v>45748.466417192656</v>
      </c>
      <c r="H12" s="59">
        <v>42585.848740543013</v>
      </c>
      <c r="I12" s="59">
        <v>39641.195494630003</v>
      </c>
      <c r="J12" s="59">
        <v>35188.391941556794</v>
      </c>
      <c r="K12" s="59">
        <v>30567.914022822264</v>
      </c>
      <c r="L12" s="59">
        <v>29459.733767252896</v>
      </c>
      <c r="M12" s="59">
        <v>27470.812998826364</v>
      </c>
      <c r="N12" s="59">
        <v>9799.4623832315319</v>
      </c>
      <c r="O12" s="59">
        <v>10228.040998101231</v>
      </c>
      <c r="P12" s="59">
        <v>11484.836960435849</v>
      </c>
      <c r="Q12" s="59">
        <v>10346.247573496872</v>
      </c>
      <c r="R12" s="59">
        <v>8799.5797826949201</v>
      </c>
      <c r="S12" s="59">
        <v>8921.2158732745847</v>
      </c>
      <c r="T12" s="59">
        <v>8231.754996845164</v>
      </c>
      <c r="U12" s="59">
        <v>5993.0218498462027</v>
      </c>
      <c r="V12" s="59">
        <v>5776.3358526134616</v>
      </c>
      <c r="W12" s="59">
        <v>5698.413487148302</v>
      </c>
      <c r="X12" s="59">
        <v>6077.7153921249601</v>
      </c>
      <c r="Y12" s="59">
        <v>5267.5138588303025</v>
      </c>
      <c r="Z12" s="59">
        <v>4846.9009583392826</v>
      </c>
      <c r="AA12" s="59">
        <v>3999.4994769951445</v>
      </c>
      <c r="AB12" s="59">
        <v>4362.8176938128336</v>
      </c>
      <c r="AC12" s="59">
        <v>4578.3451903524128</v>
      </c>
      <c r="AD12" s="59">
        <v>4272.1014603449757</v>
      </c>
      <c r="AE12" s="59">
        <v>3895.7104948177534</v>
      </c>
      <c r="AF12" s="59">
        <v>3524.4567453375375</v>
      </c>
      <c r="AG12" s="59">
        <v>3169.886476270065</v>
      </c>
      <c r="AH12" s="59">
        <v>2914.3156766595957</v>
      </c>
      <c r="AI12" s="60">
        <v>2931.8655970902305</v>
      </c>
      <c r="AJ12" s="60">
        <v>2949.4155175208653</v>
      </c>
      <c r="AK12" s="60">
        <v>2966.9654379515</v>
      </c>
      <c r="AL12" s="60">
        <v>2984.5153583821348</v>
      </c>
      <c r="AM12" s="60">
        <v>3002.0652788127695</v>
      </c>
      <c r="AN12" s="60">
        <v>3019.6151992434043</v>
      </c>
      <c r="AO12" s="60">
        <v>3037.165119674039</v>
      </c>
      <c r="AP12" s="60">
        <v>3054.7150401046738</v>
      </c>
      <c r="AQ12" s="60">
        <v>3072.2649605353085</v>
      </c>
      <c r="AR12" s="60">
        <v>3045.1200400836783</v>
      </c>
      <c r="AS12" s="60">
        <v>3017.9751196320481</v>
      </c>
      <c r="AT12" s="60">
        <v>2990.8301991804178</v>
      </c>
      <c r="AU12" s="60">
        <v>2963.6852787287876</v>
      </c>
      <c r="AV12" s="60">
        <v>2936.5403582771573</v>
      </c>
      <c r="AW12" s="60">
        <v>2909.3954378255271</v>
      </c>
      <c r="AX12" s="60">
        <v>2882.2505173738969</v>
      </c>
      <c r="AY12" s="60">
        <v>2855.1055969222666</v>
      </c>
      <c r="AZ12" s="60">
        <v>2827.9606764706364</v>
      </c>
      <c r="BA12" s="60">
        <v>2800.8157560190057</v>
      </c>
    </row>
    <row r="13" spans="1:53" s="7" customFormat="1" x14ac:dyDescent="0.25">
      <c r="A13" s="97"/>
      <c r="B13" s="10" t="s">
        <v>136</v>
      </c>
      <c r="C13" s="59">
        <v>361848.97841995547</v>
      </c>
      <c r="D13" s="59">
        <v>363390.57656996208</v>
      </c>
      <c r="E13" s="59">
        <v>380707.27081004158</v>
      </c>
      <c r="F13" s="59">
        <v>354111.34026684868</v>
      </c>
      <c r="G13" s="59">
        <v>317663.05317663297</v>
      </c>
      <c r="H13" s="59">
        <v>311962.0451607976</v>
      </c>
      <c r="I13" s="59">
        <v>296416.67321474932</v>
      </c>
      <c r="J13" s="59">
        <v>276689.55250723183</v>
      </c>
      <c r="K13" s="59">
        <v>247834.23024544175</v>
      </c>
      <c r="L13" s="59">
        <v>237617.82219498561</v>
      </c>
      <c r="M13" s="59">
        <v>230513.80365203388</v>
      </c>
      <c r="N13" s="59">
        <v>254688.89218517306</v>
      </c>
      <c r="O13" s="59">
        <v>265322.6469552542</v>
      </c>
      <c r="P13" s="59">
        <v>251800.289973607</v>
      </c>
      <c r="Q13" s="59">
        <v>263780.26310472609</v>
      </c>
      <c r="R13" s="59">
        <v>240460.24396641867</v>
      </c>
      <c r="S13" s="59">
        <v>230056.9896932579</v>
      </c>
      <c r="T13" s="59">
        <v>248617.71471995654</v>
      </c>
      <c r="U13" s="59">
        <v>248631.54347267872</v>
      </c>
      <c r="V13" s="59">
        <v>237921.93618167716</v>
      </c>
      <c r="W13" s="59">
        <v>237580.01855999423</v>
      </c>
      <c r="X13" s="59">
        <v>251378.07798025821</v>
      </c>
      <c r="Y13" s="59">
        <v>221553.18864958605</v>
      </c>
      <c r="Z13" s="59">
        <v>220064.68397864923</v>
      </c>
      <c r="AA13" s="59">
        <v>212011.21663598</v>
      </c>
      <c r="AB13" s="59">
        <v>217663.56554078672</v>
      </c>
      <c r="AC13" s="59">
        <v>217835.29902626399</v>
      </c>
      <c r="AD13" s="59">
        <v>220655.49442900915</v>
      </c>
      <c r="AE13" s="59">
        <v>220902.55766927835</v>
      </c>
      <c r="AF13" s="59">
        <v>210677.68797072759</v>
      </c>
      <c r="AG13" s="59">
        <v>203318.10114186766</v>
      </c>
      <c r="AH13" s="59">
        <v>197915.31070634132</v>
      </c>
      <c r="AI13" s="60">
        <v>196448.93884962349</v>
      </c>
      <c r="AJ13" s="60">
        <v>194982.56699290566</v>
      </c>
      <c r="AK13" s="60">
        <v>193516.19513618783</v>
      </c>
      <c r="AL13" s="60">
        <v>192049.82327947</v>
      </c>
      <c r="AM13" s="60">
        <v>190583.45142275217</v>
      </c>
      <c r="AN13" s="60">
        <v>189117.07956603434</v>
      </c>
      <c r="AO13" s="60">
        <v>187650.70770931651</v>
      </c>
      <c r="AP13" s="60">
        <v>186184.33585259868</v>
      </c>
      <c r="AQ13" s="60">
        <v>184717.96399588083</v>
      </c>
      <c r="AR13" s="60">
        <v>183085.89303095284</v>
      </c>
      <c r="AS13" s="60">
        <v>181453.82206602485</v>
      </c>
      <c r="AT13" s="60">
        <v>179821.75110109686</v>
      </c>
      <c r="AU13" s="60">
        <v>178189.68013616887</v>
      </c>
      <c r="AV13" s="60">
        <v>176557.60917124088</v>
      </c>
      <c r="AW13" s="60">
        <v>174925.53820631289</v>
      </c>
      <c r="AX13" s="60">
        <v>173293.4672413849</v>
      </c>
      <c r="AY13" s="60">
        <v>171661.39627645692</v>
      </c>
      <c r="AZ13" s="60">
        <v>170029.32531152893</v>
      </c>
      <c r="BA13" s="60">
        <v>168397.25434660102</v>
      </c>
    </row>
    <row r="14" spans="1:53" s="7" customFormat="1" x14ac:dyDescent="0.25">
      <c r="A14" s="97"/>
      <c r="B14" s="10" t="s">
        <v>139</v>
      </c>
      <c r="C14" s="59">
        <v>59651.021580044493</v>
      </c>
      <c r="D14" s="59">
        <v>56809.423430037961</v>
      </c>
      <c r="E14" s="59">
        <v>56392.729189958358</v>
      </c>
      <c r="F14" s="59">
        <v>49788.659733151369</v>
      </c>
      <c r="G14" s="59">
        <v>42436.946823367012</v>
      </c>
      <c r="H14" s="59">
        <v>39037.954839202393</v>
      </c>
      <c r="I14" s="59">
        <v>35883.326785250749</v>
      </c>
      <c r="J14" s="59">
        <v>32110.447492768137</v>
      </c>
      <c r="K14" s="59">
        <v>27665.769754558256</v>
      </c>
      <c r="L14" s="59">
        <v>26582.177805014395</v>
      </c>
      <c r="M14" s="59">
        <v>25286.196347966117</v>
      </c>
      <c r="N14" s="59">
        <v>14711.107814826908</v>
      </c>
      <c r="O14" s="59">
        <v>15477.353044745776</v>
      </c>
      <c r="P14" s="59">
        <v>14099.710026393052</v>
      </c>
      <c r="Q14" s="59">
        <v>16719.736895273938</v>
      </c>
      <c r="R14" s="59">
        <v>13339.756033581327</v>
      </c>
      <c r="S14" s="59">
        <v>11443.01030674205</v>
      </c>
      <c r="T14" s="59">
        <v>13382.285280043476</v>
      </c>
      <c r="U14" s="59">
        <v>11568.45652732133</v>
      </c>
      <c r="V14" s="59">
        <v>9078.0638183228366</v>
      </c>
      <c r="W14" s="59">
        <v>7919.9814400057367</v>
      </c>
      <c r="X14" s="59">
        <v>9321.9220197418399</v>
      </c>
      <c r="Y14" s="59">
        <v>8077.8113504139501</v>
      </c>
      <c r="Z14" s="59">
        <v>8422.316021350729</v>
      </c>
      <c r="AA14" s="59">
        <v>7229.7833640200006</v>
      </c>
      <c r="AB14" s="59">
        <v>6956.4344592132793</v>
      </c>
      <c r="AC14" s="59">
        <v>6958.7009737359895</v>
      </c>
      <c r="AD14" s="59">
        <v>6724.5055709908584</v>
      </c>
      <c r="AE14" s="59">
        <v>7155.4423307216375</v>
      </c>
      <c r="AF14" s="59">
        <v>6478.3120292724016</v>
      </c>
      <c r="AG14" s="59">
        <v>5475.8988581322874</v>
      </c>
      <c r="AH14" s="59">
        <v>5167.6892936586682</v>
      </c>
      <c r="AI14" s="60">
        <v>5195.4035411028281</v>
      </c>
      <c r="AJ14" s="60">
        <v>5223.1177885469879</v>
      </c>
      <c r="AK14" s="60">
        <v>5250.8320359911477</v>
      </c>
      <c r="AL14" s="60">
        <v>5278.5462834353075</v>
      </c>
      <c r="AM14" s="60">
        <v>5306.2605308794673</v>
      </c>
      <c r="AN14" s="60">
        <v>5333.9747783236271</v>
      </c>
      <c r="AO14" s="60">
        <v>5361.6890257677869</v>
      </c>
      <c r="AP14" s="60">
        <v>5389.4032732119467</v>
      </c>
      <c r="AQ14" s="60">
        <v>5417.1175206561093</v>
      </c>
      <c r="AR14" s="60">
        <v>5369.2547138786231</v>
      </c>
      <c r="AS14" s="60">
        <v>5321.3919071011369</v>
      </c>
      <c r="AT14" s="60">
        <v>5273.5291003236507</v>
      </c>
      <c r="AU14" s="60">
        <v>5225.6662935461645</v>
      </c>
      <c r="AV14" s="60">
        <v>5177.8034867686783</v>
      </c>
      <c r="AW14" s="60">
        <v>5129.9406799911922</v>
      </c>
      <c r="AX14" s="60">
        <v>5082.077873213706</v>
      </c>
      <c r="AY14" s="60">
        <v>5034.2150664362198</v>
      </c>
      <c r="AZ14" s="60">
        <v>4986.3522596587336</v>
      </c>
      <c r="BA14" s="60">
        <v>4938.4894528812465</v>
      </c>
    </row>
    <row r="15" spans="1:53" s="7" customFormat="1" x14ac:dyDescent="0.25">
      <c r="A15" s="97"/>
      <c r="B15" s="10" t="s">
        <v>140</v>
      </c>
      <c r="C15" s="59">
        <v>912184.66054841341</v>
      </c>
      <c r="D15" s="59">
        <v>923017.63781961345</v>
      </c>
      <c r="E15" s="59">
        <v>920394.4094985734</v>
      </c>
      <c r="F15" s="59">
        <v>908439.58482577209</v>
      </c>
      <c r="G15" s="59">
        <v>898959.94441381143</v>
      </c>
      <c r="H15" s="59">
        <v>907371.2991202398</v>
      </c>
      <c r="I15" s="59">
        <v>908982.55616751558</v>
      </c>
      <c r="J15" s="59">
        <v>886397.02284779272</v>
      </c>
      <c r="K15" s="59">
        <v>884754.41568619094</v>
      </c>
      <c r="L15" s="59">
        <v>812415.22433349339</v>
      </c>
      <c r="M15" s="59">
        <v>783690.53232042969</v>
      </c>
      <c r="N15" s="59">
        <v>743645.47486033523</v>
      </c>
      <c r="O15" s="59">
        <v>712057.7932960894</v>
      </c>
      <c r="P15" s="59">
        <v>146346.64500000002</v>
      </c>
      <c r="Q15" s="59">
        <v>140798.09</v>
      </c>
      <c r="R15" s="59">
        <v>133963.878</v>
      </c>
      <c r="S15" s="59">
        <v>129481.065</v>
      </c>
      <c r="T15" s="59">
        <v>129763.80900000001</v>
      </c>
      <c r="U15" s="59">
        <v>135908.72400000002</v>
      </c>
      <c r="V15" s="59">
        <v>135251.454</v>
      </c>
      <c r="W15" s="59">
        <v>140151.40299999999</v>
      </c>
      <c r="X15" s="59">
        <v>141816.59700000001</v>
      </c>
      <c r="Y15" s="59">
        <v>145245.97</v>
      </c>
      <c r="Z15" s="59">
        <v>143597.14199999999</v>
      </c>
      <c r="AA15" s="59">
        <v>148402.37100000001</v>
      </c>
      <c r="AB15" s="59">
        <v>141943.95600000001</v>
      </c>
      <c r="AC15" s="59">
        <v>150580.864</v>
      </c>
      <c r="AD15" s="59">
        <v>142614.07399999999</v>
      </c>
      <c r="AE15" s="59">
        <v>146242.508</v>
      </c>
      <c r="AF15" s="59">
        <v>138479.12400000001</v>
      </c>
      <c r="AG15" s="59">
        <v>142926.875</v>
      </c>
      <c r="AH15" s="59">
        <v>146823.73199999999</v>
      </c>
      <c r="AI15" s="60">
        <v>145905.45209443409</v>
      </c>
      <c r="AJ15" s="60">
        <v>144987.17218886819</v>
      </c>
      <c r="AK15" s="60">
        <v>144068.8922833023</v>
      </c>
      <c r="AL15" s="60">
        <v>143150.6123777364</v>
      </c>
      <c r="AM15" s="60">
        <v>142232.3324721705</v>
      </c>
      <c r="AN15" s="60">
        <v>141314.0525666046</v>
      </c>
      <c r="AO15" s="60">
        <v>140395.7726610387</v>
      </c>
      <c r="AP15" s="60">
        <v>139477.49275547281</v>
      </c>
      <c r="AQ15" s="60">
        <v>138559.21284990699</v>
      </c>
      <c r="AR15" s="60">
        <v>137334.97637975702</v>
      </c>
      <c r="AS15" s="60">
        <v>136110.73990960704</v>
      </c>
      <c r="AT15" s="60">
        <v>134886.50343945707</v>
      </c>
      <c r="AU15" s="60">
        <v>133662.26696930709</v>
      </c>
      <c r="AV15" s="60">
        <v>132438.03049915712</v>
      </c>
      <c r="AW15" s="60">
        <v>131213.79402900714</v>
      </c>
      <c r="AX15" s="60">
        <v>129989.55755885715</v>
      </c>
      <c r="AY15" s="60">
        <v>128765.32108870716</v>
      </c>
      <c r="AZ15" s="60">
        <v>127541.08461855717</v>
      </c>
      <c r="BA15" s="60">
        <v>126316.84814840711</v>
      </c>
    </row>
    <row r="16" spans="1:53" s="7" customFormat="1" x14ac:dyDescent="0.25">
      <c r="A16" s="97"/>
      <c r="B16" s="10" t="s">
        <v>141</v>
      </c>
      <c r="C16" s="59">
        <v>119953.15972640675</v>
      </c>
      <c r="D16" s="59">
        <v>115105.24489125583</v>
      </c>
      <c r="E16" s="59">
        <v>108753.76648526591</v>
      </c>
      <c r="F16" s="59">
        <v>101888.47060051617</v>
      </c>
      <c r="G16" s="59">
        <v>95797.937380096919</v>
      </c>
      <c r="H16" s="59">
        <v>85536.985234812877</v>
      </c>
      <c r="I16" s="59">
        <v>83287.097443732477</v>
      </c>
      <c r="J16" s="59">
        <v>82057.877306836293</v>
      </c>
      <c r="K16" s="59">
        <v>78784.829565930166</v>
      </c>
      <c r="L16" s="59">
        <v>71318.959722102387</v>
      </c>
      <c r="M16" s="59">
        <v>67743.341611524782</v>
      </c>
      <c r="N16" s="59">
        <v>68910.403326403335</v>
      </c>
      <c r="O16" s="59">
        <v>65983.309771309781</v>
      </c>
      <c r="P16" s="59">
        <v>15362.355</v>
      </c>
      <c r="Q16" s="59">
        <v>14779.91</v>
      </c>
      <c r="R16" s="59">
        <v>13899.121999999999</v>
      </c>
      <c r="S16" s="59">
        <v>13591.934999999999</v>
      </c>
      <c r="T16" s="59">
        <v>13939.191000000001</v>
      </c>
      <c r="U16" s="59">
        <v>14599.276</v>
      </c>
      <c r="V16" s="59">
        <v>15530.545999999998</v>
      </c>
      <c r="W16" s="59">
        <v>15745.597000000002</v>
      </c>
      <c r="X16" s="59">
        <v>16284.402999999998</v>
      </c>
      <c r="Y16" s="59">
        <v>17040.03</v>
      </c>
      <c r="Z16" s="59">
        <v>16488.858</v>
      </c>
      <c r="AA16" s="59">
        <v>17040.629000000001</v>
      </c>
      <c r="AB16" s="59">
        <v>16830.043999999998</v>
      </c>
      <c r="AC16" s="59">
        <v>17478.136000000002</v>
      </c>
      <c r="AD16" s="59">
        <v>16198.925999999999</v>
      </c>
      <c r="AE16" s="59">
        <v>17706.492000000002</v>
      </c>
      <c r="AF16" s="59">
        <v>18348.876</v>
      </c>
      <c r="AG16" s="59">
        <v>20418.125</v>
      </c>
      <c r="AH16" s="59">
        <v>20783.268</v>
      </c>
      <c r="AI16" s="60">
        <v>20478.48924195164</v>
      </c>
      <c r="AJ16" s="60">
        <v>20173.71048390328</v>
      </c>
      <c r="AK16" s="60">
        <v>19868.93172585492</v>
      </c>
      <c r="AL16" s="60">
        <v>19564.15296780656</v>
      </c>
      <c r="AM16" s="60">
        <v>19259.3742097582</v>
      </c>
      <c r="AN16" s="60">
        <v>18954.59545170984</v>
      </c>
      <c r="AO16" s="60">
        <v>18649.81669366148</v>
      </c>
      <c r="AP16" s="60">
        <v>18345.03793561312</v>
      </c>
      <c r="AQ16" s="60">
        <v>18040.259177564745</v>
      </c>
      <c r="AR16" s="60">
        <v>17880.864917436716</v>
      </c>
      <c r="AS16" s="60">
        <v>17721.470657308688</v>
      </c>
      <c r="AT16" s="60">
        <v>17562.076397180659</v>
      </c>
      <c r="AU16" s="60">
        <v>17402.68213705263</v>
      </c>
      <c r="AV16" s="60">
        <v>17243.287876924602</v>
      </c>
      <c r="AW16" s="60">
        <v>17083.893616796573</v>
      </c>
      <c r="AX16" s="60">
        <v>16924.499356668544</v>
      </c>
      <c r="AY16" s="60">
        <v>16765.105096540516</v>
      </c>
      <c r="AZ16" s="60">
        <v>16605.710836412487</v>
      </c>
      <c r="BA16" s="60">
        <v>16446.316576284469</v>
      </c>
    </row>
    <row r="17" spans="1:53" s="7" customFormat="1" x14ac:dyDescent="0.25">
      <c r="A17" s="97"/>
      <c r="B17" s="10" t="s">
        <v>142</v>
      </c>
      <c r="C17" s="59">
        <v>756146.17862357676</v>
      </c>
      <c r="D17" s="59">
        <v>753220.10728317488</v>
      </c>
      <c r="E17" s="59">
        <v>748548.47364589677</v>
      </c>
      <c r="F17" s="59">
        <v>748105.10351389216</v>
      </c>
      <c r="G17" s="59">
        <v>724506.79431395407</v>
      </c>
      <c r="H17" s="59">
        <v>726747.0621861422</v>
      </c>
      <c r="I17" s="59">
        <v>729101.0979900267</v>
      </c>
      <c r="J17" s="59">
        <v>715948.92795978126</v>
      </c>
      <c r="K17" s="59">
        <v>711392.12689735473</v>
      </c>
      <c r="L17" s="59">
        <v>689392.78774699511</v>
      </c>
      <c r="M17" s="59">
        <v>681047.29268904927</v>
      </c>
      <c r="N17" s="59">
        <v>722778.91619969439</v>
      </c>
      <c r="O17" s="59">
        <v>683836.64671421295</v>
      </c>
      <c r="P17" s="59">
        <v>513483.95200000005</v>
      </c>
      <c r="Q17" s="59">
        <v>483731.22000000003</v>
      </c>
      <c r="R17" s="59">
        <v>441509.52799999999</v>
      </c>
      <c r="S17" s="59">
        <v>439985.94400000002</v>
      </c>
      <c r="T17" s="59">
        <v>441620.83900000004</v>
      </c>
      <c r="U17" s="59">
        <v>442698.179</v>
      </c>
      <c r="V17" s="59">
        <v>425464.72200000001</v>
      </c>
      <c r="W17" s="59">
        <v>428864.06599999999</v>
      </c>
      <c r="X17" s="59">
        <v>430844.67600000004</v>
      </c>
      <c r="Y17" s="59">
        <v>447447.38500000001</v>
      </c>
      <c r="Z17" s="59">
        <v>467326.41600000003</v>
      </c>
      <c r="AA17" s="59">
        <v>451483.35600000003</v>
      </c>
      <c r="AB17" s="59">
        <v>445828.10399999999</v>
      </c>
      <c r="AC17" s="59">
        <v>432001.63800000004</v>
      </c>
      <c r="AD17" s="59">
        <v>426331.92499999999</v>
      </c>
      <c r="AE17" s="59">
        <v>414555.16000000003</v>
      </c>
      <c r="AF17" s="59">
        <v>407079.23100000003</v>
      </c>
      <c r="AG17" s="59">
        <v>403667.51</v>
      </c>
      <c r="AH17" s="59">
        <v>398352.65399999998</v>
      </c>
      <c r="AI17" s="60">
        <v>396092.84651795676</v>
      </c>
      <c r="AJ17" s="60">
        <v>393833.03903591353</v>
      </c>
      <c r="AK17" s="60">
        <v>391573.23155387031</v>
      </c>
      <c r="AL17" s="60">
        <v>389313.42407182709</v>
      </c>
      <c r="AM17" s="60">
        <v>387053.61658978387</v>
      </c>
      <c r="AN17" s="60">
        <v>384793.80910774064</v>
      </c>
      <c r="AO17" s="60">
        <v>382534.00162569742</v>
      </c>
      <c r="AP17" s="60">
        <v>380274.1941436542</v>
      </c>
      <c r="AQ17" s="60">
        <v>378014.38666161115</v>
      </c>
      <c r="AR17" s="60">
        <v>374674.44997408229</v>
      </c>
      <c r="AS17" s="60">
        <v>371334.51328655344</v>
      </c>
      <c r="AT17" s="60">
        <v>367994.57659902459</v>
      </c>
      <c r="AU17" s="60">
        <v>364654.63991149573</v>
      </c>
      <c r="AV17" s="60">
        <v>361314.70322396688</v>
      </c>
      <c r="AW17" s="60">
        <v>357974.76653643802</v>
      </c>
      <c r="AX17" s="60">
        <v>354634.82984890917</v>
      </c>
      <c r="AY17" s="60">
        <v>351294.89316138031</v>
      </c>
      <c r="AZ17" s="60">
        <v>347954.95647385146</v>
      </c>
      <c r="BA17" s="60">
        <v>344615.01978632261</v>
      </c>
    </row>
    <row r="18" spans="1:53" s="7" customFormat="1" x14ac:dyDescent="0.25">
      <c r="A18" s="97"/>
      <c r="B18" s="10" t="s">
        <v>143</v>
      </c>
      <c r="C18" s="59">
        <v>133229.78346908162</v>
      </c>
      <c r="D18" s="59">
        <v>125855.92068630816</v>
      </c>
      <c r="E18" s="59">
        <v>118510.51809511764</v>
      </c>
      <c r="F18" s="59">
        <v>112423.79555087804</v>
      </c>
      <c r="G18" s="59">
        <v>103448.67031558031</v>
      </c>
      <c r="H18" s="59">
        <v>100222.78705917207</v>
      </c>
      <c r="I18" s="59">
        <v>98087.976113536555</v>
      </c>
      <c r="J18" s="59">
        <v>88805.663944673739</v>
      </c>
      <c r="K18" s="59">
        <v>84878.080263590527</v>
      </c>
      <c r="L18" s="59">
        <v>84784.441160051952</v>
      </c>
      <c r="M18" s="59">
        <v>82678.954286449589</v>
      </c>
      <c r="N18" s="59">
        <v>69415.398288347598</v>
      </c>
      <c r="O18" s="59">
        <v>65675.398288347598</v>
      </c>
      <c r="P18" s="59">
        <v>47088.048000000003</v>
      </c>
      <c r="Q18" s="59">
        <v>44936.780000000006</v>
      </c>
      <c r="R18" s="59">
        <v>41542.471999999994</v>
      </c>
      <c r="S18" s="59">
        <v>40348.056000000004</v>
      </c>
      <c r="T18" s="59">
        <v>42082.161</v>
      </c>
      <c r="U18" s="59">
        <v>42184.820999999996</v>
      </c>
      <c r="V18" s="59">
        <v>42593.277999999998</v>
      </c>
      <c r="W18" s="59">
        <v>43973.934000000001</v>
      </c>
      <c r="X18" s="59">
        <v>44701.324000000001</v>
      </c>
      <c r="Y18" s="59">
        <v>46969.614999999998</v>
      </c>
      <c r="Z18" s="59">
        <v>49627.584000000003</v>
      </c>
      <c r="AA18" s="59">
        <v>46842.644</v>
      </c>
      <c r="AB18" s="59">
        <v>46255.896000000001</v>
      </c>
      <c r="AC18" s="59">
        <v>44821.362000000001</v>
      </c>
      <c r="AD18" s="59">
        <v>44753.074999999997</v>
      </c>
      <c r="AE18" s="59">
        <v>43516.840000000004</v>
      </c>
      <c r="AF18" s="59">
        <v>46743.769</v>
      </c>
      <c r="AG18" s="59">
        <v>49891.49</v>
      </c>
      <c r="AH18" s="59">
        <v>53294.346000000005</v>
      </c>
      <c r="AI18" s="60">
        <v>52258.403446272721</v>
      </c>
      <c r="AJ18" s="60">
        <v>51222.460892545438</v>
      </c>
      <c r="AK18" s="60">
        <v>50186.518338818154</v>
      </c>
      <c r="AL18" s="60">
        <v>49150.57578509087</v>
      </c>
      <c r="AM18" s="60">
        <v>48114.633231363587</v>
      </c>
      <c r="AN18" s="60">
        <v>47078.690677636303</v>
      </c>
      <c r="AO18" s="60">
        <v>46042.748123909019</v>
      </c>
      <c r="AP18" s="60">
        <v>45006.805570181736</v>
      </c>
      <c r="AQ18" s="60">
        <v>43970.86301645443</v>
      </c>
      <c r="AR18" s="60">
        <v>43582.359552689632</v>
      </c>
      <c r="AS18" s="60">
        <v>43193.856088924833</v>
      </c>
      <c r="AT18" s="60">
        <v>42805.352625160034</v>
      </c>
      <c r="AU18" s="60">
        <v>42416.849161395236</v>
      </c>
      <c r="AV18" s="60">
        <v>42028.345697630437</v>
      </c>
      <c r="AW18" s="60">
        <v>41639.842233865638</v>
      </c>
      <c r="AX18" s="60">
        <v>41251.33877010084</v>
      </c>
      <c r="AY18" s="60">
        <v>40862.835306336041</v>
      </c>
      <c r="AZ18" s="60">
        <v>40474.331842571242</v>
      </c>
      <c r="BA18" s="60">
        <v>40085.828378806436</v>
      </c>
    </row>
    <row r="19" spans="1:53" s="7" customFormat="1" x14ac:dyDescent="0.25">
      <c r="A19" s="97"/>
      <c r="B19" s="21" t="s">
        <v>262</v>
      </c>
      <c r="C19" s="59">
        <v>86874</v>
      </c>
      <c r="D19" s="59">
        <v>101160</v>
      </c>
      <c r="E19" s="59">
        <v>111684</v>
      </c>
      <c r="F19" s="59">
        <v>124119</v>
      </c>
      <c r="G19" s="59">
        <v>117630</v>
      </c>
      <c r="H19" s="59">
        <v>122446</v>
      </c>
      <c r="I19" s="59">
        <v>123749</v>
      </c>
      <c r="J19" s="59">
        <v>125085</v>
      </c>
      <c r="K19" s="59">
        <v>121923</v>
      </c>
      <c r="L19" s="59">
        <v>121852</v>
      </c>
      <c r="M19" s="59">
        <v>124790</v>
      </c>
      <c r="N19" s="59">
        <v>130056</v>
      </c>
      <c r="O19" s="59">
        <v>120344</v>
      </c>
      <c r="P19" s="59">
        <v>112107</v>
      </c>
      <c r="Q19" s="59">
        <v>107697</v>
      </c>
      <c r="R19" s="59">
        <v>101343</v>
      </c>
      <c r="S19" s="59">
        <v>100072</v>
      </c>
      <c r="T19" s="59">
        <v>80845.191000000006</v>
      </c>
      <c r="U19" s="59">
        <v>81778.34</v>
      </c>
      <c r="V19" s="59">
        <v>73027.493000000002</v>
      </c>
      <c r="W19" s="59">
        <v>77129.380999999994</v>
      </c>
      <c r="X19" s="59">
        <v>66107.089252119244</v>
      </c>
      <c r="Y19" s="59">
        <v>64201.879650630806</v>
      </c>
      <c r="Z19" s="59">
        <v>64373.807910328425</v>
      </c>
      <c r="AA19" s="59">
        <v>66497.53773289411</v>
      </c>
      <c r="AB19" s="59">
        <v>57719.796230289401</v>
      </c>
      <c r="AC19" s="59">
        <v>58576.844338281859</v>
      </c>
      <c r="AD19" s="59">
        <v>52883.89159898772</v>
      </c>
      <c r="AE19" s="59">
        <v>51902.623686031904</v>
      </c>
      <c r="AF19" s="59">
        <v>47597.877169225168</v>
      </c>
      <c r="AG19" s="59">
        <v>48503.750032027274</v>
      </c>
      <c r="AH19" s="59">
        <v>45852.336216395284</v>
      </c>
      <c r="AI19" s="152">
        <v>43160.959162003128</v>
      </c>
      <c r="AJ19" s="152">
        <v>44726.322248773904</v>
      </c>
      <c r="AK19" s="152">
        <v>44988.185962174219</v>
      </c>
      <c r="AL19" s="152">
        <v>45156.94257747665</v>
      </c>
      <c r="AM19" s="152">
        <v>45180.219352001121</v>
      </c>
      <c r="AN19" s="152">
        <v>45162.761771107769</v>
      </c>
      <c r="AO19" s="152">
        <v>45145.30419021441</v>
      </c>
      <c r="AP19" s="152">
        <v>45174.400158370001</v>
      </c>
      <c r="AQ19" s="152">
        <v>45250.049675574541</v>
      </c>
      <c r="AR19" s="152">
        <v>45302.422418254602</v>
      </c>
      <c r="AS19" s="152">
        <v>45308.241611885722</v>
      </c>
      <c r="AT19" s="152">
        <v>45319.879999147954</v>
      </c>
      <c r="AU19" s="152">
        <v>45325.699192779073</v>
      </c>
      <c r="AV19" s="152">
        <v>45343.156773672425</v>
      </c>
      <c r="AW19" s="152">
        <v>45360.614354565783</v>
      </c>
      <c r="AX19" s="152">
        <v>45378.071935459135</v>
      </c>
      <c r="AY19" s="152">
        <v>45401.348709983606</v>
      </c>
      <c r="AZ19" s="152">
        <v>45424.625484508084</v>
      </c>
      <c r="BA19" s="152">
        <v>45442.083065401435</v>
      </c>
    </row>
    <row r="20" spans="1:53" s="7" customFormat="1" x14ac:dyDescent="0.25">
      <c r="A20" s="97"/>
      <c r="B20" s="21" t="s">
        <v>260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22780.755000000001</v>
      </c>
      <c r="U20" s="59">
        <v>23043.7</v>
      </c>
      <c r="V20" s="59">
        <v>20577.864999999998</v>
      </c>
      <c r="W20" s="59">
        <v>21733.704999999998</v>
      </c>
      <c r="X20" s="59">
        <v>29190.856639595579</v>
      </c>
      <c r="Y20" s="59">
        <v>29775.579795196772</v>
      </c>
      <c r="Z20" s="59">
        <v>28740.321579334195</v>
      </c>
      <c r="AA20" s="59">
        <v>32196.539310954409</v>
      </c>
      <c r="AB20" s="59">
        <v>29174.434992885817</v>
      </c>
      <c r="AC20" s="59">
        <v>30495.864527747217</v>
      </c>
      <c r="AD20" s="59">
        <v>28746.913057347945</v>
      </c>
      <c r="AE20" s="59">
        <v>29121.528263720327</v>
      </c>
      <c r="AF20" s="59">
        <v>28020.919775946251</v>
      </c>
      <c r="AG20" s="59">
        <v>29482.441923280399</v>
      </c>
      <c r="AH20" s="59">
        <v>29418.977017922738</v>
      </c>
      <c r="AI20" s="152">
        <v>27692.182567667096</v>
      </c>
      <c r="AJ20" s="152">
        <v>28696.523556031992</v>
      </c>
      <c r="AK20" s="152">
        <v>28864.535989029839</v>
      </c>
      <c r="AL20" s="152">
        <v>28972.810668072892</v>
      </c>
      <c r="AM20" s="152">
        <v>28987.74510656159</v>
      </c>
      <c r="AN20" s="152">
        <v>28976.544277695069</v>
      </c>
      <c r="AO20" s="152">
        <v>28965.343448828546</v>
      </c>
      <c r="AP20" s="152">
        <v>28984.011496939416</v>
      </c>
      <c r="AQ20" s="152">
        <v>29032.548422027685</v>
      </c>
      <c r="AR20" s="152">
        <v>29066.150908627253</v>
      </c>
      <c r="AS20" s="152">
        <v>29069.884518249426</v>
      </c>
      <c r="AT20" s="152">
        <v>29077.351737493776</v>
      </c>
      <c r="AU20" s="152">
        <v>29081.08534711595</v>
      </c>
      <c r="AV20" s="152">
        <v>29092.286175982474</v>
      </c>
      <c r="AW20" s="152">
        <v>29103.487004848997</v>
      </c>
      <c r="AX20" s="152">
        <v>29114.687833715518</v>
      </c>
      <c r="AY20" s="152">
        <v>29129.622272204215</v>
      </c>
      <c r="AZ20" s="152">
        <v>29144.556710692912</v>
      </c>
      <c r="BA20" s="152">
        <v>29155.757539559436</v>
      </c>
    </row>
    <row r="21" spans="1:53" s="7" customFormat="1" x14ac:dyDescent="0.25">
      <c r="A21" s="41"/>
      <c r="B21" s="33" t="s">
        <v>261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2331.0540000000001</v>
      </c>
      <c r="U21" s="61">
        <v>2357.96</v>
      </c>
      <c r="V21" s="61">
        <v>2105.6419999999998</v>
      </c>
      <c r="W21" s="61">
        <v>2223.9139999999998</v>
      </c>
      <c r="X21" s="61">
        <v>3362.0541082851746</v>
      </c>
      <c r="Y21" s="61">
        <v>3215.5405541724231</v>
      </c>
      <c r="Z21" s="61">
        <v>3866.8705103373836</v>
      </c>
      <c r="AA21" s="61">
        <v>4077.9229561514758</v>
      </c>
      <c r="AB21" s="61">
        <v>4225.7687768247897</v>
      </c>
      <c r="AC21" s="61">
        <v>4073.2911339709167</v>
      </c>
      <c r="AD21" s="61">
        <v>3683.1953436643371</v>
      </c>
      <c r="AE21" s="61">
        <v>3787.8480502477669</v>
      </c>
      <c r="AF21" s="61">
        <v>3538.203054828577</v>
      </c>
      <c r="AG21" s="61">
        <v>3596.8080446923691</v>
      </c>
      <c r="AH21" s="61">
        <v>3523.6867656820054</v>
      </c>
      <c r="AI21" s="62">
        <v>3316.8582703297702</v>
      </c>
      <c r="AJ21" s="62">
        <v>3437.1541951940967</v>
      </c>
      <c r="AK21" s="62">
        <v>3457.2780487959358</v>
      </c>
      <c r="AL21" s="62">
        <v>3470.2467544504539</v>
      </c>
      <c r="AM21" s="62">
        <v>3472.0355414372843</v>
      </c>
      <c r="AN21" s="62">
        <v>3470.6939511971614</v>
      </c>
      <c r="AO21" s="62">
        <v>3469.3523609570389</v>
      </c>
      <c r="AP21" s="62">
        <v>3471.5883446905768</v>
      </c>
      <c r="AQ21" s="62">
        <v>3477.4019023977744</v>
      </c>
      <c r="AR21" s="62">
        <v>3481.4266731181424</v>
      </c>
      <c r="AS21" s="62">
        <v>3481.8738698648499</v>
      </c>
      <c r="AT21" s="62">
        <v>3482.7682633582649</v>
      </c>
      <c r="AU21" s="62">
        <v>3483.2154601049724</v>
      </c>
      <c r="AV21" s="62">
        <v>3484.5570503450949</v>
      </c>
      <c r="AW21" s="62">
        <v>3485.8986405852174</v>
      </c>
      <c r="AX21" s="62">
        <v>3487.2402308253404</v>
      </c>
      <c r="AY21" s="62">
        <v>3489.0290178121704</v>
      </c>
      <c r="AZ21" s="62">
        <v>3490.8178047990004</v>
      </c>
      <c r="BA21" s="62">
        <v>3492.159395039123</v>
      </c>
    </row>
    <row r="22" spans="1:53" s="7" customFormat="1" x14ac:dyDescent="0.25">
      <c r="A22" s="10" t="s">
        <v>1</v>
      </c>
      <c r="B22" s="10" t="s">
        <v>2</v>
      </c>
      <c r="C22" s="122">
        <v>903821</v>
      </c>
      <c r="D22" s="122">
        <v>928002</v>
      </c>
      <c r="E22" s="122">
        <v>1001291</v>
      </c>
      <c r="F22" s="122">
        <v>1041004</v>
      </c>
      <c r="G22" s="122">
        <v>991562</v>
      </c>
      <c r="H22" s="122">
        <v>1015078</v>
      </c>
      <c r="I22" s="122">
        <v>1010236</v>
      </c>
      <c r="J22" s="122">
        <v>1068472</v>
      </c>
      <c r="K22" s="122">
        <v>1092038</v>
      </c>
      <c r="L22" s="122">
        <v>1060515</v>
      </c>
      <c r="M22" s="122">
        <v>1083192</v>
      </c>
      <c r="N22" s="122">
        <v>1120953</v>
      </c>
      <c r="O22" s="122">
        <v>1128055</v>
      </c>
      <c r="P22" s="122">
        <v>1148589</v>
      </c>
      <c r="Q22" s="122">
        <v>1155485</v>
      </c>
      <c r="R22" s="122">
        <v>1151481</v>
      </c>
      <c r="S22" s="122">
        <v>1127345</v>
      </c>
      <c r="T22" s="122">
        <v>1148380</v>
      </c>
      <c r="U22" s="122">
        <v>1059233</v>
      </c>
      <c r="V22" s="122">
        <v>1088140</v>
      </c>
      <c r="W22" s="122">
        <v>1116756</v>
      </c>
      <c r="X22" s="122">
        <v>1062534</v>
      </c>
      <c r="Y22" s="122">
        <v>1010516</v>
      </c>
      <c r="Z22" s="122">
        <v>976516</v>
      </c>
      <c r="AA22" s="122">
        <v>1031667</v>
      </c>
      <c r="AB22" s="122">
        <v>1033869</v>
      </c>
      <c r="AC22" s="122">
        <v>999332</v>
      </c>
      <c r="AD22" s="122">
        <v>1013668</v>
      </c>
      <c r="AE22" s="122">
        <v>1045165</v>
      </c>
      <c r="AF22" s="122">
        <v>1002013</v>
      </c>
      <c r="AG22" s="122">
        <v>1054896</v>
      </c>
      <c r="AH22" s="122">
        <v>1041809</v>
      </c>
      <c r="AI22" s="123">
        <v>943104.18883841659</v>
      </c>
      <c r="AJ22" s="123">
        <v>941968.40744970797</v>
      </c>
      <c r="AK22" s="123">
        <v>961215.84562621685</v>
      </c>
      <c r="AL22" s="123">
        <v>959471.6099221285</v>
      </c>
      <c r="AM22" s="123">
        <v>954238.90280986368</v>
      </c>
      <c r="AN22" s="123">
        <v>951034.37674886454</v>
      </c>
      <c r="AO22" s="123">
        <v>944909.26997404278</v>
      </c>
      <c r="AP22" s="123">
        <v>937912.04534717707</v>
      </c>
      <c r="AQ22" s="123">
        <v>931208.90697274508</v>
      </c>
      <c r="AR22" s="123">
        <v>924769.43213497731</v>
      </c>
      <c r="AS22" s="123">
        <v>917711.36207657377</v>
      </c>
      <c r="AT22" s="123">
        <v>910034.69679753412</v>
      </c>
      <c r="AU22" s="123">
        <v>902418.87695003254</v>
      </c>
      <c r="AV22" s="123">
        <v>894539.3935658664</v>
      </c>
      <c r="AW22" s="123">
        <v>886619.34656067472</v>
      </c>
      <c r="AX22" s="123">
        <v>878516.76326086954</v>
      </c>
      <c r="AY22" s="123">
        <v>870333.05271901365</v>
      </c>
      <c r="AZ22" s="123">
        <v>861875.53773523693</v>
      </c>
      <c r="BA22" s="123">
        <v>853357.17731992214</v>
      </c>
    </row>
    <row r="23" spans="1:53" s="7" customFormat="1" x14ac:dyDescent="0.25">
      <c r="A23" s="97"/>
      <c r="B23" s="10" t="s">
        <v>3</v>
      </c>
      <c r="C23" s="151">
        <v>16490255.232666666</v>
      </c>
      <c r="D23" s="151">
        <v>17503561.843333334</v>
      </c>
      <c r="E23" s="151">
        <v>18978799.859999999</v>
      </c>
      <c r="F23" s="151">
        <v>20883998.381333336</v>
      </c>
      <c r="G23" s="151">
        <v>21084796.711333327</v>
      </c>
      <c r="H23" s="151">
        <v>20916652.549333338</v>
      </c>
      <c r="I23" s="151">
        <v>21168069.485333338</v>
      </c>
      <c r="J23" s="151">
        <v>22052236.213333335</v>
      </c>
      <c r="K23" s="151">
        <v>24138440.180666666</v>
      </c>
      <c r="L23" s="151">
        <v>24127773.128333326</v>
      </c>
      <c r="M23" s="151">
        <v>23788252.154666666</v>
      </c>
      <c r="N23" s="151">
        <v>24873806.622333337</v>
      </c>
      <c r="O23" s="151">
        <v>25959262.121666666</v>
      </c>
      <c r="P23" s="151">
        <v>26074576.058666669</v>
      </c>
      <c r="Q23" s="151">
        <v>27094250.05166667</v>
      </c>
      <c r="R23" s="151">
        <v>26957757.150063291</v>
      </c>
      <c r="S23" s="151">
        <v>27088261.243670885</v>
      </c>
      <c r="T23" s="151">
        <v>27547005.379999999</v>
      </c>
      <c r="U23" s="151">
        <v>27698293.659902431</v>
      </c>
      <c r="V23" s="151">
        <v>28088389.720975611</v>
      </c>
      <c r="W23" s="151">
        <v>29206110.424975611</v>
      </c>
      <c r="X23" s="151">
        <v>29951884.231170733</v>
      </c>
      <c r="Y23" s="151">
        <v>29580594.828487806</v>
      </c>
      <c r="Z23" s="151">
        <v>29709966.312487807</v>
      </c>
      <c r="AA23" s="151">
        <v>30599592.182523809</v>
      </c>
      <c r="AB23" s="151">
        <v>31500464.637428574</v>
      </c>
      <c r="AC23" s="151">
        <v>32378623.325523812</v>
      </c>
      <c r="AD23" s="151">
        <v>32272887.782325581</v>
      </c>
      <c r="AE23" s="151">
        <v>33190861.952790692</v>
      </c>
      <c r="AF23" s="151">
        <v>32579663.447906975</v>
      </c>
      <c r="AG23" s="151">
        <v>33240169.295999993</v>
      </c>
      <c r="AH23" s="151">
        <v>34249800.794454545</v>
      </c>
      <c r="AI23" s="152">
        <v>33180094.289106436</v>
      </c>
      <c r="AJ23" s="152">
        <v>31568242.039835736</v>
      </c>
      <c r="AK23" s="152">
        <v>32023213.054072812</v>
      </c>
      <c r="AL23" s="152">
        <v>32621758.297317613</v>
      </c>
      <c r="AM23" s="152">
        <v>32728965.327588111</v>
      </c>
      <c r="AN23" s="152">
        <v>32798852.584067129</v>
      </c>
      <c r="AO23" s="152">
        <v>32877990.402739506</v>
      </c>
      <c r="AP23" s="152">
        <v>32882837.951348834</v>
      </c>
      <c r="AQ23" s="152">
        <v>32866845.274604961</v>
      </c>
      <c r="AR23" s="152">
        <v>32858166.257444154</v>
      </c>
      <c r="AS23" s="152">
        <v>32844629.107506748</v>
      </c>
      <c r="AT23" s="152">
        <v>32804430.440218039</v>
      </c>
      <c r="AU23" s="152">
        <v>32748196.759516381</v>
      </c>
      <c r="AV23" s="152">
        <v>32685062.201755151</v>
      </c>
      <c r="AW23" s="152">
        <v>32611459.902564608</v>
      </c>
      <c r="AX23" s="152">
        <v>32530014.735427532</v>
      </c>
      <c r="AY23" s="152">
        <v>32439636.531115189</v>
      </c>
      <c r="AZ23" s="152">
        <v>32339351.546238802</v>
      </c>
      <c r="BA23" s="152">
        <v>32228249.54241322</v>
      </c>
    </row>
    <row r="24" spans="1:53" s="7" customFormat="1" x14ac:dyDescent="0.25">
      <c r="A24" s="41"/>
      <c r="B24" s="33" t="s">
        <v>4</v>
      </c>
      <c r="C24" s="61">
        <v>16487973.286732038</v>
      </c>
      <c r="D24" s="61">
        <v>17480939.406437304</v>
      </c>
      <c r="E24" s="61">
        <v>18919824.152693816</v>
      </c>
      <c r="F24" s="61">
        <v>20834012.301058706</v>
      </c>
      <c r="G24" s="61">
        <v>20972899.38573879</v>
      </c>
      <c r="H24" s="61">
        <v>20674579.745846823</v>
      </c>
      <c r="I24" s="61">
        <v>20784670.442441959</v>
      </c>
      <c r="J24" s="61">
        <v>21354715.289974742</v>
      </c>
      <c r="K24" s="61">
        <v>22973307.71618801</v>
      </c>
      <c r="L24" s="61">
        <v>22938207.6843169</v>
      </c>
      <c r="M24" s="61">
        <v>22609752.154666666</v>
      </c>
      <c r="N24" s="61">
        <v>23761579.503393333</v>
      </c>
      <c r="O24" s="61">
        <v>24347860.50676604</v>
      </c>
      <c r="P24" s="61">
        <v>24378821.872598011</v>
      </c>
      <c r="Q24" s="61">
        <v>25185447.037022442</v>
      </c>
      <c r="R24" s="61">
        <v>23961457.150063291</v>
      </c>
      <c r="S24" s="61">
        <v>23370261.243670885</v>
      </c>
      <c r="T24" s="61">
        <v>23577505.379999999</v>
      </c>
      <c r="U24" s="61">
        <v>22310693.659902435</v>
      </c>
      <c r="V24" s="61">
        <v>21046089.720975611</v>
      </c>
      <c r="W24" s="61">
        <v>21622510.424975611</v>
      </c>
      <c r="X24" s="61">
        <v>21831384.231170733</v>
      </c>
      <c r="Y24" s="61">
        <v>20324894.828487806</v>
      </c>
      <c r="Z24" s="61">
        <v>20149866.312487807</v>
      </c>
      <c r="AA24" s="61">
        <v>19924592.182523809</v>
      </c>
      <c r="AB24" s="61">
        <v>19856464.637428574</v>
      </c>
      <c r="AC24" s="61">
        <v>19541623.325523812</v>
      </c>
      <c r="AD24" s="61">
        <v>18548887.782325581</v>
      </c>
      <c r="AE24" s="61">
        <v>19211861.952790692</v>
      </c>
      <c r="AF24" s="61">
        <v>18167944.447906978</v>
      </c>
      <c r="AG24" s="61">
        <v>21026526.295999996</v>
      </c>
      <c r="AH24" s="61">
        <v>20454274.794454549</v>
      </c>
      <c r="AI24" s="62">
        <v>20721497.577672113</v>
      </c>
      <c r="AJ24" s="62">
        <v>19413132.104198221</v>
      </c>
      <c r="AK24" s="62">
        <v>18772229.493651722</v>
      </c>
      <c r="AL24" s="62">
        <v>19096629.431113545</v>
      </c>
      <c r="AM24" s="62">
        <v>19308031.277221523</v>
      </c>
      <c r="AN24" s="62">
        <v>19337291.96195022</v>
      </c>
      <c r="AO24" s="62">
        <v>19345045.203268815</v>
      </c>
      <c r="AP24" s="62">
        <v>19339536.321279287</v>
      </c>
      <c r="AQ24" s="62">
        <v>19309603.528944027</v>
      </c>
      <c r="AR24" s="62">
        <v>19275962.142851107</v>
      </c>
      <c r="AS24" s="62">
        <v>19242020.708719544</v>
      </c>
      <c r="AT24" s="62">
        <v>19182059.108676653</v>
      </c>
      <c r="AU24" s="62">
        <v>19108583.344973177</v>
      </c>
      <c r="AV24" s="62">
        <v>19031038.929865669</v>
      </c>
      <c r="AW24" s="62">
        <v>18954022.599306177</v>
      </c>
      <c r="AX24" s="62">
        <v>18875446.018945724</v>
      </c>
      <c r="AY24" s="62">
        <v>18790400.402872082</v>
      </c>
      <c r="AZ24" s="62">
        <v>18703710.523546666</v>
      </c>
      <c r="BA24" s="62">
        <v>18612183.869838286</v>
      </c>
    </row>
    <row r="25" spans="1:53" s="7" customFormat="1" x14ac:dyDescent="0.25">
      <c r="A25" s="10" t="s">
        <v>40</v>
      </c>
      <c r="B25" s="10" t="s">
        <v>166</v>
      </c>
      <c r="C25" s="59">
        <v>45033.182475765891</v>
      </c>
      <c r="D25" s="59">
        <v>40316.518169469979</v>
      </c>
      <c r="E25" s="59">
        <v>40732.512920883717</v>
      </c>
      <c r="F25" s="59">
        <v>44439.016527208994</v>
      </c>
      <c r="G25" s="59">
        <v>55864.369169766309</v>
      </c>
      <c r="H25" s="59">
        <v>46440.838518708952</v>
      </c>
      <c r="I25" s="59">
        <v>51147.28200010545</v>
      </c>
      <c r="J25" s="59">
        <v>43958.725003610831</v>
      </c>
      <c r="K25" s="59">
        <v>40205.943065365034</v>
      </c>
      <c r="L25" s="59">
        <v>41690.777692558033</v>
      </c>
      <c r="M25" s="59">
        <v>41852.593689757494</v>
      </c>
      <c r="N25" s="59">
        <v>42482.762370769917</v>
      </c>
      <c r="O25" s="59">
        <v>41825.808924789271</v>
      </c>
      <c r="P25" s="59">
        <v>47345.936919533335</v>
      </c>
      <c r="Q25" s="59">
        <v>47590.984958088804</v>
      </c>
      <c r="R25" s="59">
        <v>47255.769163759134</v>
      </c>
      <c r="S25" s="59">
        <v>45355.100364872385</v>
      </c>
      <c r="T25" s="59">
        <v>43652.32340210343</v>
      </c>
      <c r="U25" s="59">
        <v>45574.739896884377</v>
      </c>
      <c r="V25" s="59">
        <v>41918.211336428823</v>
      </c>
      <c r="W25" s="59">
        <v>43264.232915572051</v>
      </c>
      <c r="X25" s="59">
        <v>45190.140591008123</v>
      </c>
      <c r="Y25" s="59">
        <v>44481.637845544086</v>
      </c>
      <c r="Z25" s="59">
        <v>45050.579361789125</v>
      </c>
      <c r="AA25" s="59">
        <v>44941.327315217888</v>
      </c>
      <c r="AB25" s="59">
        <v>45947.357332595318</v>
      </c>
      <c r="AC25" s="59">
        <v>46856.904507582869</v>
      </c>
      <c r="AD25" s="59">
        <v>47323.940714899822</v>
      </c>
      <c r="AE25" s="59">
        <v>47972.302644615556</v>
      </c>
      <c r="AF25" s="59">
        <v>50557.161053652912</v>
      </c>
      <c r="AG25" s="59">
        <v>53498.064735414919</v>
      </c>
      <c r="AH25" s="59">
        <v>54831.912115038278</v>
      </c>
      <c r="AI25" s="60">
        <v>55142.627324961431</v>
      </c>
      <c r="AJ25" s="60">
        <v>55911.078506467398</v>
      </c>
      <c r="AK25" s="60">
        <v>55810.604900614737</v>
      </c>
      <c r="AL25" s="60">
        <v>55323.941579603037</v>
      </c>
      <c r="AM25" s="60">
        <v>54708.001153310062</v>
      </c>
      <c r="AN25" s="60">
        <v>53953.5868631091</v>
      </c>
      <c r="AO25" s="60">
        <v>53284.883567204233</v>
      </c>
      <c r="AP25" s="60">
        <v>52670.472800931137</v>
      </c>
      <c r="AQ25" s="60">
        <v>52062.141696531151</v>
      </c>
      <c r="AR25" s="60">
        <v>51448.137851763655</v>
      </c>
      <c r="AS25" s="60">
        <v>50805.432982917911</v>
      </c>
      <c r="AT25" s="60">
        <v>50186.603226841493</v>
      </c>
      <c r="AU25" s="60">
        <v>49579.76792863771</v>
      </c>
      <c r="AV25" s="60">
        <v>48996.109543866849</v>
      </c>
      <c r="AW25" s="60">
        <v>48435.203709814574</v>
      </c>
      <c r="AX25" s="60">
        <v>47902.232482765161</v>
      </c>
      <c r="AY25" s="60">
        <v>47368.860338635292</v>
      </c>
      <c r="AZ25" s="60">
        <v>46873.803417378644</v>
      </c>
      <c r="BA25" s="60">
        <v>46366.973809305404</v>
      </c>
    </row>
    <row r="26" spans="1:53" s="7" customFormat="1" x14ac:dyDescent="0.25">
      <c r="A26" s="97"/>
      <c r="B26" s="10" t="s">
        <v>167</v>
      </c>
      <c r="C26" s="59">
        <v>34290.602857142854</v>
      </c>
      <c r="D26" s="59">
        <v>30340.781428571427</v>
      </c>
      <c r="E26" s="59">
        <v>44735.3125</v>
      </c>
      <c r="F26" s="59">
        <v>37210.95252100841</v>
      </c>
      <c r="G26" s="59">
        <v>47583.424369747896</v>
      </c>
      <c r="H26" s="59">
        <v>52835.436974789918</v>
      </c>
      <c r="I26" s="59">
        <v>46968.015966386563</v>
      </c>
      <c r="J26" s="59">
        <v>49020.726890756305</v>
      </c>
      <c r="K26" s="59">
        <v>38124.157983193283</v>
      </c>
      <c r="L26" s="59">
        <v>40666.674369747903</v>
      </c>
      <c r="M26" s="59">
        <v>37282.418907563027</v>
      </c>
      <c r="N26" s="59">
        <v>30083.729411764711</v>
      </c>
      <c r="O26" s="59">
        <v>28172.509663865552</v>
      </c>
      <c r="P26" s="59">
        <v>36749.426890756309</v>
      </c>
      <c r="Q26" s="59">
        <v>34308.343697478995</v>
      </c>
      <c r="R26" s="59">
        <v>61936.233180672265</v>
      </c>
      <c r="S26" s="59">
        <v>34863.36170254727</v>
      </c>
      <c r="T26" s="59">
        <v>31745.424201995804</v>
      </c>
      <c r="U26" s="59">
        <v>44846.192215336137</v>
      </c>
      <c r="V26" s="59">
        <v>35264.14337909664</v>
      </c>
      <c r="W26" s="59">
        <v>41285.739582352944</v>
      </c>
      <c r="X26" s="59">
        <v>58359.997832668072</v>
      </c>
      <c r="Y26" s="59">
        <v>47875.025630252101</v>
      </c>
      <c r="Z26" s="59">
        <v>31473.919327731091</v>
      </c>
      <c r="AA26" s="59">
        <v>23528.682962950435</v>
      </c>
      <c r="AB26" s="59">
        <v>31544.450832627117</v>
      </c>
      <c r="AC26" s="59">
        <v>43176.975289905284</v>
      </c>
      <c r="AD26" s="59">
        <v>36422.675210084039</v>
      </c>
      <c r="AE26" s="59">
        <v>44286.339495798326</v>
      </c>
      <c r="AF26" s="59">
        <v>50628.444537815121</v>
      </c>
      <c r="AG26" s="59">
        <v>48756.884033613445</v>
      </c>
      <c r="AH26" s="59">
        <v>45945.095798319337</v>
      </c>
      <c r="AI26" s="60">
        <v>45945.095798319337</v>
      </c>
      <c r="AJ26" s="60">
        <v>45945.095798319337</v>
      </c>
      <c r="AK26" s="60">
        <v>45945.095798319337</v>
      </c>
      <c r="AL26" s="60">
        <v>45945.095798319337</v>
      </c>
      <c r="AM26" s="60">
        <v>45945.095798319337</v>
      </c>
      <c r="AN26" s="60">
        <v>45945.095798319337</v>
      </c>
      <c r="AO26" s="60">
        <v>45945.095798319337</v>
      </c>
      <c r="AP26" s="60">
        <v>45945.095798319337</v>
      </c>
      <c r="AQ26" s="60">
        <v>45945.095798319337</v>
      </c>
      <c r="AR26" s="60">
        <v>45945.095798319337</v>
      </c>
      <c r="AS26" s="60">
        <v>45945.095798319337</v>
      </c>
      <c r="AT26" s="60">
        <v>45945.095798319337</v>
      </c>
      <c r="AU26" s="60">
        <v>45945.095798319337</v>
      </c>
      <c r="AV26" s="60">
        <v>45945.095798319337</v>
      </c>
      <c r="AW26" s="60">
        <v>45945.095798319337</v>
      </c>
      <c r="AX26" s="60">
        <v>45945.095798319337</v>
      </c>
      <c r="AY26" s="60">
        <v>45945.095798319337</v>
      </c>
      <c r="AZ26" s="60">
        <v>45945.095798319337</v>
      </c>
      <c r="BA26" s="60">
        <v>45945.095798319337</v>
      </c>
    </row>
    <row r="27" spans="1:53" s="7" customFormat="1" x14ac:dyDescent="0.25">
      <c r="A27" s="97"/>
      <c r="B27" s="10" t="s">
        <v>168</v>
      </c>
      <c r="C27" s="59">
        <v>98151.273192324981</v>
      </c>
      <c r="D27" s="59">
        <v>103777.53400552727</v>
      </c>
      <c r="E27" s="59">
        <v>112294.34382377745</v>
      </c>
      <c r="F27" s="59">
        <v>118216.69212500622</v>
      </c>
      <c r="G27" s="59">
        <v>126004.538</v>
      </c>
      <c r="H27" s="59">
        <v>122336.516</v>
      </c>
      <c r="I27" s="59">
        <v>116847.806</v>
      </c>
      <c r="J27" s="59">
        <v>120127.258</v>
      </c>
      <c r="K27" s="59">
        <v>128516.1</v>
      </c>
      <c r="L27" s="59">
        <v>139050.5</v>
      </c>
      <c r="M27" s="59">
        <v>136413.22</v>
      </c>
      <c r="N27" s="59">
        <v>139005</v>
      </c>
      <c r="O27" s="59">
        <v>138752</v>
      </c>
      <c r="P27" s="59">
        <v>132389.245</v>
      </c>
      <c r="Q27" s="59">
        <v>133092.13</v>
      </c>
      <c r="R27" s="59">
        <v>121554.285</v>
      </c>
      <c r="S27" s="59">
        <v>107421.724</v>
      </c>
      <c r="T27" s="59">
        <v>109217.389</v>
      </c>
      <c r="U27" s="59">
        <v>109758.231</v>
      </c>
      <c r="V27" s="59">
        <v>109682.54300000001</v>
      </c>
      <c r="W27" s="59">
        <v>118353.31600000001</v>
      </c>
      <c r="X27" s="59">
        <v>116096.87699999999</v>
      </c>
      <c r="Y27" s="59">
        <v>112458.859</v>
      </c>
      <c r="Z27" s="59">
        <v>117340.902</v>
      </c>
      <c r="AA27" s="59">
        <v>115996.929</v>
      </c>
      <c r="AB27" s="59">
        <v>114737.586</v>
      </c>
      <c r="AC27" s="59">
        <v>121184.914</v>
      </c>
      <c r="AD27" s="59">
        <v>118102.117</v>
      </c>
      <c r="AE27" s="59">
        <v>122767.927</v>
      </c>
      <c r="AF27" s="59">
        <v>124476.33500000001</v>
      </c>
      <c r="AG27" s="59">
        <v>121007.519</v>
      </c>
      <c r="AH27" s="59">
        <v>118930.60799999999</v>
      </c>
      <c r="AI27" s="60">
        <v>132149.64006200188</v>
      </c>
      <c r="AJ27" s="60">
        <v>133075.65459471653</v>
      </c>
      <c r="AK27" s="60">
        <v>133779.54621351248</v>
      </c>
      <c r="AL27" s="60">
        <v>134242.6600834112</v>
      </c>
      <c r="AM27" s="60">
        <v>134478.36757713265</v>
      </c>
      <c r="AN27" s="60">
        <v>134499.7046407584</v>
      </c>
      <c r="AO27" s="60">
        <v>134342.52042048349</v>
      </c>
      <c r="AP27" s="60">
        <v>134049.25896788872</v>
      </c>
      <c r="AQ27" s="60">
        <v>133645.89935073792</v>
      </c>
      <c r="AR27" s="60">
        <v>133135.05121126332</v>
      </c>
      <c r="AS27" s="60">
        <v>132541.69957747997</v>
      </c>
      <c r="AT27" s="60">
        <v>131875.2514265943</v>
      </c>
      <c r="AU27" s="60">
        <v>131152.20082743795</v>
      </c>
      <c r="AV27" s="60">
        <v>130388.54651116575</v>
      </c>
      <c r="AW27" s="60">
        <v>129592.56372489329</v>
      </c>
      <c r="AX27" s="60">
        <v>128772.28127741188</v>
      </c>
      <c r="AY27" s="60">
        <v>127928.36296253368</v>
      </c>
      <c r="AZ27" s="60">
        <v>127075.59540339019</v>
      </c>
      <c r="BA27" s="60">
        <v>126207.27365658374</v>
      </c>
    </row>
    <row r="28" spans="1:53" s="7" customFormat="1" x14ac:dyDescent="0.25">
      <c r="A28" s="41"/>
      <c r="B28" s="33" t="s">
        <v>123</v>
      </c>
      <c r="C28" s="61">
        <v>27185</v>
      </c>
      <c r="D28" s="61">
        <v>30015</v>
      </c>
      <c r="E28" s="61">
        <v>28415</v>
      </c>
      <c r="F28" s="61">
        <v>33896.111111111109</v>
      </c>
      <c r="G28" s="61">
        <v>36795.052222222221</v>
      </c>
      <c r="H28" s="61">
        <v>41390.833333333336</v>
      </c>
      <c r="I28" s="61">
        <v>32539.444444444445</v>
      </c>
      <c r="J28" s="61">
        <v>37030.555555555555</v>
      </c>
      <c r="K28" s="61">
        <v>37097.486666666664</v>
      </c>
      <c r="L28" s="61">
        <v>39092.687777777777</v>
      </c>
      <c r="M28" s="61">
        <v>35785.988888888889</v>
      </c>
      <c r="N28" s="61">
        <v>40028.36</v>
      </c>
      <c r="O28" s="61">
        <v>38494.83</v>
      </c>
      <c r="P28" s="61">
        <v>30978.04</v>
      </c>
      <c r="Q28" s="61">
        <v>32971.820000000007</v>
      </c>
      <c r="R28" s="61">
        <v>32598.949999999997</v>
      </c>
      <c r="S28" s="61">
        <v>29603.09</v>
      </c>
      <c r="T28" s="61">
        <v>21434.249999999996</v>
      </c>
      <c r="U28" s="61">
        <v>22677.970000000005</v>
      </c>
      <c r="V28" s="61">
        <v>22119.85</v>
      </c>
      <c r="W28" s="61">
        <v>21728.34</v>
      </c>
      <c r="X28" s="61">
        <v>18744.3</v>
      </c>
      <c r="Y28" s="61">
        <v>20441.329999999998</v>
      </c>
      <c r="Z28" s="61">
        <v>13874.8</v>
      </c>
      <c r="AA28" s="61">
        <v>11980.25</v>
      </c>
      <c r="AB28" s="61">
        <v>12040.05</v>
      </c>
      <c r="AC28" s="61">
        <v>12296.519999999999</v>
      </c>
      <c r="AD28" s="61">
        <v>14182.57</v>
      </c>
      <c r="AE28" s="61">
        <v>13124.66</v>
      </c>
      <c r="AF28" s="61">
        <v>13292.609999999999</v>
      </c>
      <c r="AG28" s="61">
        <v>12642.900000000001</v>
      </c>
      <c r="AH28" s="61">
        <v>7966.2200000000012</v>
      </c>
      <c r="AI28" s="62">
        <v>7966.2200000000012</v>
      </c>
      <c r="AJ28" s="62">
        <v>7966.2200000000012</v>
      </c>
      <c r="AK28" s="62">
        <v>7966.2200000000012</v>
      </c>
      <c r="AL28" s="62">
        <v>7966.2200000000012</v>
      </c>
      <c r="AM28" s="62">
        <v>7966.2200000000012</v>
      </c>
      <c r="AN28" s="62">
        <v>7966.2200000000012</v>
      </c>
      <c r="AO28" s="62">
        <v>7966.2200000000012</v>
      </c>
      <c r="AP28" s="62">
        <v>7966.2200000000012</v>
      </c>
      <c r="AQ28" s="62">
        <v>7966.2200000000012</v>
      </c>
      <c r="AR28" s="62">
        <v>7966.2200000000012</v>
      </c>
      <c r="AS28" s="62">
        <v>7966.2200000000012</v>
      </c>
      <c r="AT28" s="62">
        <v>7966.2200000000012</v>
      </c>
      <c r="AU28" s="62">
        <v>7966.2200000000012</v>
      </c>
      <c r="AV28" s="62">
        <v>7966.2200000000012</v>
      </c>
      <c r="AW28" s="62">
        <v>7966.2200000000012</v>
      </c>
      <c r="AX28" s="62">
        <v>7966.2200000000012</v>
      </c>
      <c r="AY28" s="62">
        <v>7966.2200000000012</v>
      </c>
      <c r="AZ28" s="62">
        <v>7966.2200000000012</v>
      </c>
      <c r="BA28" s="62">
        <v>7966.2200000000012</v>
      </c>
    </row>
    <row r="29" spans="1:53" s="7" customFormat="1" x14ac:dyDescent="0.25">
      <c r="A29" s="97" t="s">
        <v>11</v>
      </c>
      <c r="B29" s="10" t="s">
        <v>11</v>
      </c>
      <c r="C29" s="59">
        <v>2264230</v>
      </c>
      <c r="D29" s="59">
        <v>2111567</v>
      </c>
      <c r="E29" s="59">
        <v>2283395</v>
      </c>
      <c r="F29" s="59">
        <v>1537329</v>
      </c>
      <c r="G29" s="59">
        <v>1828336</v>
      </c>
      <c r="H29" s="59">
        <v>1849942</v>
      </c>
      <c r="I29" s="59">
        <v>1918458</v>
      </c>
      <c r="J29" s="59">
        <v>2212311</v>
      </c>
      <c r="K29" s="59">
        <v>2345050</v>
      </c>
      <c r="L29" s="59">
        <v>2088904</v>
      </c>
      <c r="M29" s="59">
        <v>2198898</v>
      </c>
      <c r="N29" s="59">
        <v>2304276</v>
      </c>
      <c r="O29" s="59">
        <v>2421528</v>
      </c>
      <c r="P29" s="59">
        <v>2360842</v>
      </c>
      <c r="Q29" s="59">
        <v>2470968</v>
      </c>
      <c r="R29" s="59">
        <v>2552143</v>
      </c>
      <c r="S29" s="59">
        <v>2707927</v>
      </c>
      <c r="T29" s="59">
        <v>2836611</v>
      </c>
      <c r="U29" s="59">
        <v>2809983</v>
      </c>
      <c r="V29" s="59">
        <v>2721020</v>
      </c>
      <c r="W29" s="59">
        <v>2699259</v>
      </c>
      <c r="X29" s="59">
        <v>2756677</v>
      </c>
      <c r="Y29" s="59">
        <v>2947943</v>
      </c>
      <c r="Z29" s="59">
        <v>3122945</v>
      </c>
      <c r="AA29" s="59">
        <v>3307713</v>
      </c>
      <c r="AB29" s="59">
        <v>3388367</v>
      </c>
      <c r="AC29" s="59">
        <v>3250653</v>
      </c>
      <c r="AD29" s="59">
        <v>3416251</v>
      </c>
      <c r="AE29" s="59">
        <v>3363103</v>
      </c>
      <c r="AF29" s="59">
        <v>2465612</v>
      </c>
      <c r="AG29" s="59">
        <v>2216486</v>
      </c>
      <c r="AH29" s="59">
        <v>0</v>
      </c>
      <c r="AI29" s="60">
        <v>0</v>
      </c>
      <c r="AJ29" s="60">
        <v>221648.6</v>
      </c>
      <c r="AK29" s="60">
        <v>221648.6</v>
      </c>
      <c r="AL29" s="60">
        <v>221648.6</v>
      </c>
      <c r="AM29" s="60">
        <v>221648.6</v>
      </c>
      <c r="AN29" s="60">
        <v>221648.6</v>
      </c>
      <c r="AO29" s="60">
        <v>221648.6</v>
      </c>
      <c r="AP29" s="60">
        <v>221648.6</v>
      </c>
      <c r="AQ29" s="60">
        <v>221648.6</v>
      </c>
      <c r="AR29" s="60">
        <v>221648.6</v>
      </c>
      <c r="AS29" s="60">
        <v>221648.6</v>
      </c>
      <c r="AT29" s="60">
        <v>221648.6</v>
      </c>
      <c r="AU29" s="60">
        <v>221648.6</v>
      </c>
      <c r="AV29" s="60">
        <v>221648.6</v>
      </c>
      <c r="AW29" s="60">
        <v>221648.6</v>
      </c>
      <c r="AX29" s="60">
        <v>221648.6</v>
      </c>
      <c r="AY29" s="60">
        <v>221648.6</v>
      </c>
      <c r="AZ29" s="60">
        <v>221648.6</v>
      </c>
      <c r="BA29" s="60">
        <v>221648.6</v>
      </c>
    </row>
    <row r="30" spans="1:53" s="7" customFormat="1" x14ac:dyDescent="0.25">
      <c r="A30" s="134" t="s">
        <v>41</v>
      </c>
      <c r="B30" s="125" t="s">
        <v>124</v>
      </c>
      <c r="C30" s="122">
        <v>91921.2</v>
      </c>
      <c r="D30" s="122">
        <v>106500</v>
      </c>
      <c r="E30" s="122">
        <v>102428.4</v>
      </c>
      <c r="F30" s="122">
        <v>88268.4</v>
      </c>
      <c r="G30" s="122">
        <v>79976.399999999994</v>
      </c>
      <c r="H30" s="122">
        <v>80706</v>
      </c>
      <c r="I30" s="122">
        <v>94051.199999999997</v>
      </c>
      <c r="J30" s="122">
        <v>95934</v>
      </c>
      <c r="K30" s="122">
        <v>100922</v>
      </c>
      <c r="L30" s="122">
        <v>105710</v>
      </c>
      <c r="M30" s="122">
        <v>111647</v>
      </c>
      <c r="N30" s="122">
        <v>118606</v>
      </c>
      <c r="O30" s="122">
        <v>117451</v>
      </c>
      <c r="P30" s="122">
        <v>121011</v>
      </c>
      <c r="Q30" s="122">
        <v>124199</v>
      </c>
      <c r="R30" s="122">
        <v>126264</v>
      </c>
      <c r="S30" s="122">
        <v>127738</v>
      </c>
      <c r="T30" s="122">
        <v>123787</v>
      </c>
      <c r="U30" s="122">
        <v>117489</v>
      </c>
      <c r="V30" s="122">
        <v>115521</v>
      </c>
      <c r="W30" s="122">
        <v>111002</v>
      </c>
      <c r="X30" s="122">
        <v>93528</v>
      </c>
      <c r="Y30" s="122">
        <v>90334</v>
      </c>
      <c r="Z30" s="122">
        <v>88407</v>
      </c>
      <c r="AA30" s="122">
        <v>87953</v>
      </c>
      <c r="AB30" s="122">
        <v>84099</v>
      </c>
      <c r="AC30" s="122">
        <v>82928.5</v>
      </c>
      <c r="AD30" s="122">
        <v>81758</v>
      </c>
      <c r="AE30" s="122">
        <v>81972</v>
      </c>
      <c r="AF30" s="122">
        <v>87813</v>
      </c>
      <c r="AG30" s="122">
        <v>80040</v>
      </c>
      <c r="AH30" s="122">
        <v>78345</v>
      </c>
      <c r="AI30" s="123">
        <v>78345</v>
      </c>
      <c r="AJ30" s="123">
        <v>78345</v>
      </c>
      <c r="AK30" s="123">
        <v>78345</v>
      </c>
      <c r="AL30" s="123">
        <v>78345</v>
      </c>
      <c r="AM30" s="123">
        <v>78345</v>
      </c>
      <c r="AN30" s="123">
        <v>78345</v>
      </c>
      <c r="AO30" s="123">
        <v>78345</v>
      </c>
      <c r="AP30" s="123">
        <v>78345</v>
      </c>
      <c r="AQ30" s="123">
        <v>78345</v>
      </c>
      <c r="AR30" s="123">
        <v>78345</v>
      </c>
      <c r="AS30" s="123">
        <v>78345</v>
      </c>
      <c r="AT30" s="123">
        <v>78345</v>
      </c>
      <c r="AU30" s="123">
        <v>78345</v>
      </c>
      <c r="AV30" s="123">
        <v>78345</v>
      </c>
      <c r="AW30" s="123">
        <v>78345</v>
      </c>
      <c r="AX30" s="123">
        <v>78345</v>
      </c>
      <c r="AY30" s="123">
        <v>78345</v>
      </c>
      <c r="AZ30" s="123">
        <v>78345</v>
      </c>
      <c r="BA30" s="123">
        <v>78345</v>
      </c>
    </row>
    <row r="31" spans="1:53" s="7" customFormat="1" x14ac:dyDescent="0.25">
      <c r="B31" s="20" t="s">
        <v>125</v>
      </c>
      <c r="C31" s="151">
        <v>137881.79999999999</v>
      </c>
      <c r="D31" s="151">
        <v>159750</v>
      </c>
      <c r="E31" s="151">
        <v>153642.59999999998</v>
      </c>
      <c r="F31" s="151">
        <v>132402.59999999998</v>
      </c>
      <c r="G31" s="151">
        <v>119964.59999999999</v>
      </c>
      <c r="H31" s="151">
        <v>121059</v>
      </c>
      <c r="I31" s="151">
        <v>141076.79999999999</v>
      </c>
      <c r="J31" s="151">
        <v>143901</v>
      </c>
      <c r="K31" s="151">
        <v>151383</v>
      </c>
      <c r="L31" s="151">
        <v>158565</v>
      </c>
      <c r="M31" s="151">
        <v>167470.5</v>
      </c>
      <c r="N31" s="151">
        <v>177909</v>
      </c>
      <c r="O31" s="151">
        <v>176176.5</v>
      </c>
      <c r="P31" s="151">
        <v>181516.5</v>
      </c>
      <c r="Q31" s="151">
        <v>186298.5</v>
      </c>
      <c r="R31" s="151">
        <v>189396</v>
      </c>
      <c r="S31" s="151">
        <v>191607</v>
      </c>
      <c r="T31" s="151">
        <v>185680.5</v>
      </c>
      <c r="U31" s="151">
        <v>176233.5</v>
      </c>
      <c r="V31" s="151">
        <v>173281.5</v>
      </c>
      <c r="W31" s="151">
        <v>166503</v>
      </c>
      <c r="X31" s="151">
        <v>140292</v>
      </c>
      <c r="Y31" s="151">
        <v>135501</v>
      </c>
      <c r="Z31" s="151">
        <v>132610.5</v>
      </c>
      <c r="AA31" s="151">
        <v>131929.5</v>
      </c>
      <c r="AB31" s="151">
        <v>126148.5</v>
      </c>
      <c r="AC31" s="151">
        <v>124392.75</v>
      </c>
      <c r="AD31" s="151">
        <v>122637</v>
      </c>
      <c r="AE31" s="151">
        <v>122958</v>
      </c>
      <c r="AF31" s="151">
        <v>131719.5</v>
      </c>
      <c r="AG31" s="151">
        <v>120060</v>
      </c>
      <c r="AH31" s="151">
        <v>117517.5</v>
      </c>
      <c r="AI31" s="152">
        <v>117517.5</v>
      </c>
      <c r="AJ31" s="152">
        <v>117517.5</v>
      </c>
      <c r="AK31" s="152">
        <v>117517.5</v>
      </c>
      <c r="AL31" s="152">
        <v>117517.5</v>
      </c>
      <c r="AM31" s="152">
        <v>117517.5</v>
      </c>
      <c r="AN31" s="152">
        <v>117517.5</v>
      </c>
      <c r="AO31" s="152">
        <v>117517.5</v>
      </c>
      <c r="AP31" s="152">
        <v>117517.5</v>
      </c>
      <c r="AQ31" s="152">
        <v>117517.5</v>
      </c>
      <c r="AR31" s="152">
        <v>117517.5</v>
      </c>
      <c r="AS31" s="152">
        <v>117517.5</v>
      </c>
      <c r="AT31" s="152">
        <v>117517.5</v>
      </c>
      <c r="AU31" s="152">
        <v>117517.5</v>
      </c>
      <c r="AV31" s="152">
        <v>117517.5</v>
      </c>
      <c r="AW31" s="152">
        <v>117517.5</v>
      </c>
      <c r="AX31" s="152">
        <v>117517.5</v>
      </c>
      <c r="AY31" s="152">
        <v>117517.5</v>
      </c>
      <c r="AZ31" s="152">
        <v>117517.5</v>
      </c>
      <c r="BA31" s="152">
        <v>117517.5</v>
      </c>
    </row>
    <row r="32" spans="1:53" s="7" customFormat="1" x14ac:dyDescent="0.25">
      <c r="B32" s="20" t="s">
        <v>126</v>
      </c>
      <c r="C32" s="151">
        <v>7497.5</v>
      </c>
      <c r="D32" s="151">
        <v>7397</v>
      </c>
      <c r="E32" s="151">
        <v>7296.5</v>
      </c>
      <c r="F32" s="151">
        <v>7196</v>
      </c>
      <c r="G32" s="151">
        <v>7095.5</v>
      </c>
      <c r="H32" s="151">
        <v>6995</v>
      </c>
      <c r="I32" s="151">
        <v>6894.5</v>
      </c>
      <c r="J32" s="151">
        <v>6794</v>
      </c>
      <c r="K32" s="151">
        <v>7755</v>
      </c>
      <c r="L32" s="151">
        <v>8089</v>
      </c>
      <c r="M32" s="151">
        <v>8463</v>
      </c>
      <c r="N32" s="151">
        <v>9447</v>
      </c>
      <c r="O32" s="151">
        <v>9230</v>
      </c>
      <c r="P32" s="151">
        <v>10048</v>
      </c>
      <c r="Q32" s="151">
        <v>10774</v>
      </c>
      <c r="R32" s="151">
        <v>11438</v>
      </c>
      <c r="S32" s="151">
        <v>12151</v>
      </c>
      <c r="T32" s="151">
        <v>12681</v>
      </c>
      <c r="U32" s="151">
        <v>14146</v>
      </c>
      <c r="V32" s="151">
        <v>15678</v>
      </c>
      <c r="W32" s="151">
        <v>15989</v>
      </c>
      <c r="X32" s="151">
        <v>12557</v>
      </c>
      <c r="Y32" s="151">
        <v>12831</v>
      </c>
      <c r="Z32" s="151">
        <v>12964</v>
      </c>
      <c r="AA32" s="151">
        <v>11909</v>
      </c>
      <c r="AB32" s="151">
        <v>11242</v>
      </c>
      <c r="AC32" s="151">
        <v>11211.5</v>
      </c>
      <c r="AD32" s="151">
        <v>11181</v>
      </c>
      <c r="AE32" s="151">
        <v>10315</v>
      </c>
      <c r="AF32" s="151">
        <v>11679</v>
      </c>
      <c r="AG32" s="151">
        <v>10340</v>
      </c>
      <c r="AH32" s="151">
        <v>10237</v>
      </c>
      <c r="AI32" s="152">
        <v>10237</v>
      </c>
      <c r="AJ32" s="152">
        <v>10237</v>
      </c>
      <c r="AK32" s="152">
        <v>10237</v>
      </c>
      <c r="AL32" s="152">
        <v>10237</v>
      </c>
      <c r="AM32" s="152">
        <v>10237</v>
      </c>
      <c r="AN32" s="152">
        <v>10237</v>
      </c>
      <c r="AO32" s="152">
        <v>10237</v>
      </c>
      <c r="AP32" s="152">
        <v>10237</v>
      </c>
      <c r="AQ32" s="152">
        <v>10237</v>
      </c>
      <c r="AR32" s="152">
        <v>10237</v>
      </c>
      <c r="AS32" s="152">
        <v>10237</v>
      </c>
      <c r="AT32" s="152">
        <v>10237</v>
      </c>
      <c r="AU32" s="152">
        <v>10237</v>
      </c>
      <c r="AV32" s="152">
        <v>10237</v>
      </c>
      <c r="AW32" s="152">
        <v>10237</v>
      </c>
      <c r="AX32" s="152">
        <v>10237</v>
      </c>
      <c r="AY32" s="152">
        <v>10237</v>
      </c>
      <c r="AZ32" s="152">
        <v>10237</v>
      </c>
      <c r="BA32" s="152">
        <v>10237</v>
      </c>
    </row>
    <row r="33" spans="1:53" s="7" customFormat="1" x14ac:dyDescent="0.25">
      <c r="B33" s="20" t="s">
        <v>127</v>
      </c>
      <c r="C33" s="59">
        <v>135000</v>
      </c>
      <c r="D33" s="59">
        <v>136500</v>
      </c>
      <c r="E33" s="59">
        <v>138000</v>
      </c>
      <c r="F33" s="59">
        <v>139500</v>
      </c>
      <c r="G33" s="59">
        <v>141000</v>
      </c>
      <c r="H33" s="59">
        <v>142500</v>
      </c>
      <c r="I33" s="59">
        <v>144000</v>
      </c>
      <c r="J33" s="59">
        <v>145500</v>
      </c>
      <c r="K33" s="59">
        <v>147000</v>
      </c>
      <c r="L33" s="59">
        <v>148500</v>
      </c>
      <c r="M33" s="59">
        <v>150000</v>
      </c>
      <c r="N33" s="59">
        <v>155000</v>
      </c>
      <c r="O33" s="59">
        <v>160000</v>
      </c>
      <c r="P33" s="59">
        <v>165000</v>
      </c>
      <c r="Q33" s="59">
        <v>170000</v>
      </c>
      <c r="R33" s="59">
        <v>175000</v>
      </c>
      <c r="S33" s="59">
        <v>180000</v>
      </c>
      <c r="T33" s="59">
        <v>185000</v>
      </c>
      <c r="U33" s="59">
        <v>190000</v>
      </c>
      <c r="V33" s="59">
        <v>177500</v>
      </c>
      <c r="W33" s="59">
        <v>165000</v>
      </c>
      <c r="X33" s="59">
        <v>155000</v>
      </c>
      <c r="Y33" s="59">
        <v>155000</v>
      </c>
      <c r="Z33" s="59">
        <v>150000</v>
      </c>
      <c r="AA33" s="59">
        <v>150000</v>
      </c>
      <c r="AB33" s="59">
        <v>155000</v>
      </c>
      <c r="AC33" s="59">
        <v>162500</v>
      </c>
      <c r="AD33" s="59">
        <v>170000</v>
      </c>
      <c r="AE33" s="59">
        <v>175000</v>
      </c>
      <c r="AF33" s="59">
        <v>175000</v>
      </c>
      <c r="AG33" s="59">
        <v>182502</v>
      </c>
      <c r="AH33" s="59">
        <v>182650</v>
      </c>
      <c r="AI33" s="60">
        <v>182650</v>
      </c>
      <c r="AJ33" s="60">
        <v>182650</v>
      </c>
      <c r="AK33" s="60">
        <v>182650</v>
      </c>
      <c r="AL33" s="60">
        <v>182650</v>
      </c>
      <c r="AM33" s="60">
        <v>182650</v>
      </c>
      <c r="AN33" s="60">
        <v>182650</v>
      </c>
      <c r="AO33" s="60">
        <v>182650</v>
      </c>
      <c r="AP33" s="60">
        <v>182650</v>
      </c>
      <c r="AQ33" s="60">
        <v>182650</v>
      </c>
      <c r="AR33" s="60">
        <v>182650</v>
      </c>
      <c r="AS33" s="60">
        <v>182650</v>
      </c>
      <c r="AT33" s="60">
        <v>182650</v>
      </c>
      <c r="AU33" s="60">
        <v>182650</v>
      </c>
      <c r="AV33" s="60">
        <v>182650</v>
      </c>
      <c r="AW33" s="60">
        <v>182650</v>
      </c>
      <c r="AX33" s="60">
        <v>182650</v>
      </c>
      <c r="AY33" s="60">
        <v>182650</v>
      </c>
      <c r="AZ33" s="60">
        <v>182650</v>
      </c>
      <c r="BA33" s="60">
        <v>182650</v>
      </c>
    </row>
    <row r="34" spans="1:53" s="7" customFormat="1" x14ac:dyDescent="0.25">
      <c r="A34" s="23"/>
      <c r="B34" s="22" t="s">
        <v>128</v>
      </c>
      <c r="C34" s="61">
        <v>10000</v>
      </c>
      <c r="D34" s="61">
        <v>10000</v>
      </c>
      <c r="E34" s="61">
        <v>10000</v>
      </c>
      <c r="F34" s="61">
        <v>10000</v>
      </c>
      <c r="G34" s="61">
        <v>10000</v>
      </c>
      <c r="H34" s="61">
        <v>10000</v>
      </c>
      <c r="I34" s="61">
        <v>10000</v>
      </c>
      <c r="J34" s="61">
        <v>10000</v>
      </c>
      <c r="K34" s="61">
        <v>10000</v>
      </c>
      <c r="L34" s="61">
        <v>10000</v>
      </c>
      <c r="M34" s="61">
        <v>10000</v>
      </c>
      <c r="N34" s="61">
        <v>10646</v>
      </c>
      <c r="O34" s="61">
        <v>9895</v>
      </c>
      <c r="P34" s="61">
        <v>9681</v>
      </c>
      <c r="Q34" s="61">
        <v>9680</v>
      </c>
      <c r="R34" s="61">
        <v>9608</v>
      </c>
      <c r="S34" s="61">
        <v>9608</v>
      </c>
      <c r="T34" s="61">
        <v>9713</v>
      </c>
      <c r="U34" s="61">
        <v>9566</v>
      </c>
      <c r="V34" s="61">
        <v>9498</v>
      </c>
      <c r="W34" s="61">
        <v>9510</v>
      </c>
      <c r="X34" s="61">
        <v>8077</v>
      </c>
      <c r="Y34" s="61">
        <v>7180</v>
      </c>
      <c r="Z34" s="61">
        <v>7840</v>
      </c>
      <c r="AA34" s="61">
        <v>7362</v>
      </c>
      <c r="AB34" s="61">
        <v>7610</v>
      </c>
      <c r="AC34" s="61">
        <v>7329</v>
      </c>
      <c r="AD34" s="61">
        <v>7048</v>
      </c>
      <c r="AE34" s="61">
        <v>7662</v>
      </c>
      <c r="AF34" s="61">
        <v>7771</v>
      </c>
      <c r="AG34" s="61">
        <v>6719</v>
      </c>
      <c r="AH34" s="61">
        <v>6649</v>
      </c>
      <c r="AI34" s="62">
        <v>6649</v>
      </c>
      <c r="AJ34" s="62">
        <v>6649</v>
      </c>
      <c r="AK34" s="62">
        <v>6649</v>
      </c>
      <c r="AL34" s="62">
        <v>6649</v>
      </c>
      <c r="AM34" s="62">
        <v>6649</v>
      </c>
      <c r="AN34" s="62">
        <v>6649</v>
      </c>
      <c r="AO34" s="62">
        <v>6649</v>
      </c>
      <c r="AP34" s="62">
        <v>6649</v>
      </c>
      <c r="AQ34" s="62">
        <v>6649</v>
      </c>
      <c r="AR34" s="62">
        <v>6649</v>
      </c>
      <c r="AS34" s="62">
        <v>6649</v>
      </c>
      <c r="AT34" s="62">
        <v>6649</v>
      </c>
      <c r="AU34" s="62">
        <v>6649</v>
      </c>
      <c r="AV34" s="62">
        <v>6649</v>
      </c>
      <c r="AW34" s="62">
        <v>6649</v>
      </c>
      <c r="AX34" s="62">
        <v>6649</v>
      </c>
      <c r="AY34" s="62">
        <v>6649</v>
      </c>
      <c r="AZ34" s="62">
        <v>6649</v>
      </c>
      <c r="BA34" s="62">
        <v>6649</v>
      </c>
    </row>
    <row r="35" spans="1:53" s="7" customFormat="1" x14ac:dyDescent="0.25">
      <c r="A35" s="24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</row>
    <row r="36" spans="1:53" s="7" customFormat="1" x14ac:dyDescent="0.25">
      <c r="A36" s="20" t="s">
        <v>129</v>
      </c>
      <c r="B36" s="19" t="s">
        <v>172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</row>
    <row r="37" spans="1:53" x14ac:dyDescent="0.25">
      <c r="B37" s="19" t="s">
        <v>178</v>
      </c>
    </row>
    <row r="38" spans="1:53" x14ac:dyDescent="0.25">
      <c r="B38" s="19" t="s">
        <v>173</v>
      </c>
    </row>
    <row r="39" spans="1:53" x14ac:dyDescent="0.25">
      <c r="B39" s="19" t="s">
        <v>169</v>
      </c>
    </row>
    <row r="40" spans="1:53" x14ac:dyDescent="0.25">
      <c r="B40" s="19" t="s">
        <v>280</v>
      </c>
    </row>
    <row r="41" spans="1:53" s="7" customFormat="1" x14ac:dyDescent="0.25">
      <c r="A41" s="20" t="s">
        <v>130</v>
      </c>
      <c r="B41" s="19" t="s">
        <v>131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</row>
    <row r="42" spans="1:53" x14ac:dyDescent="0.25">
      <c r="A42" s="26"/>
      <c r="B42" t="s">
        <v>132</v>
      </c>
    </row>
    <row r="43" spans="1:53" x14ac:dyDescent="0.25">
      <c r="A43" s="27"/>
      <c r="B43" s="27"/>
    </row>
    <row r="44" spans="1:53" x14ac:dyDescent="0.25">
      <c r="A44" s="26"/>
      <c r="B44" s="26"/>
    </row>
    <row r="45" spans="1:53" x14ac:dyDescent="0.25">
      <c r="A45" s="26"/>
      <c r="B45" s="26"/>
    </row>
    <row r="46" spans="1:53" x14ac:dyDescent="0.25">
      <c r="A46" s="27"/>
      <c r="B46" s="27"/>
    </row>
    <row r="47" spans="1:53" x14ac:dyDescent="0.25">
      <c r="A47" s="26"/>
      <c r="B47" s="26"/>
    </row>
    <row r="48" spans="1:53" x14ac:dyDescent="0.25">
      <c r="A48" s="26"/>
      <c r="B48" s="26"/>
    </row>
    <row r="49" spans="1:2" x14ac:dyDescent="0.25">
      <c r="A49" s="27"/>
      <c r="B49" s="27"/>
    </row>
    <row r="50" spans="1:2" x14ac:dyDescent="0.25">
      <c r="A50" s="26"/>
      <c r="B50" s="26"/>
    </row>
    <row r="51" spans="1:2" x14ac:dyDescent="0.25">
      <c r="A51" s="26"/>
      <c r="B51" s="26"/>
    </row>
    <row r="52" spans="1:2" x14ac:dyDescent="0.25">
      <c r="A52" s="27"/>
      <c r="B52" s="27"/>
    </row>
    <row r="53" spans="1:2" x14ac:dyDescent="0.25">
      <c r="A53" s="28"/>
      <c r="B53" s="28"/>
    </row>
    <row r="54" spans="1:2" x14ac:dyDescent="0.25">
      <c r="A54" s="28"/>
      <c r="B54" s="28"/>
    </row>
    <row r="55" spans="1:2" x14ac:dyDescent="0.25">
      <c r="A55" s="28"/>
      <c r="B55" s="28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194"/>
  <sheetViews>
    <sheetView topLeftCell="A136" zoomScale="110" zoomScaleNormal="110" workbookViewId="0">
      <selection activeCell="B153" sqref="B153"/>
    </sheetView>
  </sheetViews>
  <sheetFormatPr defaultColWidth="9.140625" defaultRowHeight="12.75" x14ac:dyDescent="0.2"/>
  <cols>
    <col min="1" max="1" width="27.42578125" style="12" bestFit="1" customWidth="1"/>
    <col min="2" max="2" width="71.7109375" style="12" bestFit="1" customWidth="1"/>
    <col min="3" max="4" width="21.140625" style="12" customWidth="1"/>
    <col min="5" max="5" width="5.140625" style="12" customWidth="1"/>
    <col min="6" max="9" width="5.140625" style="12" hidden="1" customWidth="1"/>
    <col min="10" max="10" width="5.140625" style="12" customWidth="1"/>
    <col min="11" max="14" width="5.140625" style="12" hidden="1" customWidth="1"/>
    <col min="15" max="15" width="5.140625" style="12" customWidth="1"/>
    <col min="16" max="19" width="5.140625" style="12" hidden="1" customWidth="1"/>
    <col min="20" max="20" width="5.140625" style="12" customWidth="1"/>
    <col min="21" max="24" width="5.140625" style="12" hidden="1" customWidth="1"/>
    <col min="25" max="25" width="5.140625" style="12" customWidth="1"/>
    <col min="26" max="29" width="5.140625" style="12" hidden="1" customWidth="1"/>
    <col min="30" max="30" width="9.140625" style="12" customWidth="1"/>
    <col min="31" max="34" width="9.140625" style="12" hidden="1" customWidth="1"/>
    <col min="35" max="36" width="9.140625" style="12" customWidth="1"/>
    <col min="37" max="50" width="9.140625" style="12"/>
    <col min="51" max="16384" width="9.140625" style="111"/>
  </cols>
  <sheetData>
    <row r="1" spans="1:263" ht="18.75" x14ac:dyDescent="0.3">
      <c r="A1" s="15" t="s">
        <v>44</v>
      </c>
    </row>
    <row r="2" spans="1:263" ht="16.5" x14ac:dyDescent="0.3">
      <c r="A2" s="16" t="s">
        <v>279</v>
      </c>
    </row>
    <row r="3" spans="1:263" s="7" customFormat="1" ht="15" x14ac:dyDescent="0.25"/>
    <row r="4" spans="1:263" s="7" customFormat="1" ht="16.5" x14ac:dyDescent="0.3">
      <c r="A4" s="16" t="s">
        <v>227</v>
      </c>
    </row>
    <row r="5" spans="1:263" s="7" customFormat="1" ht="16.5" x14ac:dyDescent="0.3">
      <c r="A5" s="16"/>
    </row>
    <row r="6" spans="1:263" s="10" customFormat="1" ht="45" x14ac:dyDescent="0.25">
      <c r="A6" s="29" t="s">
        <v>13</v>
      </c>
      <c r="B6" s="29" t="s">
        <v>75</v>
      </c>
      <c r="C6" s="29" t="s">
        <v>133</v>
      </c>
      <c r="D6" s="100" t="s">
        <v>193</v>
      </c>
      <c r="E6" s="30">
        <v>1990</v>
      </c>
      <c r="F6" s="30">
        <v>1991</v>
      </c>
      <c r="G6" s="30">
        <v>1992</v>
      </c>
      <c r="H6" s="30">
        <v>1993</v>
      </c>
      <c r="I6" s="30">
        <v>1994</v>
      </c>
      <c r="J6" s="30">
        <v>1995</v>
      </c>
      <c r="K6" s="30">
        <v>1996</v>
      </c>
      <c r="L6" s="30">
        <v>1997</v>
      </c>
      <c r="M6" s="30">
        <v>1998</v>
      </c>
      <c r="N6" s="30">
        <v>1999</v>
      </c>
      <c r="O6" s="30">
        <v>2000</v>
      </c>
      <c r="P6" s="30">
        <v>2001</v>
      </c>
      <c r="Q6" s="30">
        <v>2002</v>
      </c>
      <c r="R6" s="30">
        <v>2003</v>
      </c>
      <c r="S6" s="30">
        <v>2004</v>
      </c>
      <c r="T6" s="30">
        <v>2005</v>
      </c>
      <c r="U6" s="30">
        <v>2006</v>
      </c>
      <c r="V6" s="30">
        <v>2007</v>
      </c>
      <c r="W6" s="30">
        <v>2008</v>
      </c>
      <c r="X6" s="30">
        <v>2009</v>
      </c>
      <c r="Y6" s="30">
        <v>2010</v>
      </c>
      <c r="Z6" s="30">
        <v>2011</v>
      </c>
      <c r="AA6" s="30">
        <v>2012</v>
      </c>
      <c r="AB6" s="30">
        <v>2013</v>
      </c>
      <c r="AC6" s="30">
        <v>2014</v>
      </c>
      <c r="AD6" s="30">
        <v>2015</v>
      </c>
      <c r="AE6" s="30">
        <v>2016</v>
      </c>
      <c r="AF6" s="30">
        <v>2017</v>
      </c>
      <c r="AG6" s="30">
        <v>2018</v>
      </c>
      <c r="AH6" s="30">
        <v>2019</v>
      </c>
      <c r="AI6" s="30">
        <v>2020</v>
      </c>
      <c r="AJ6" s="30">
        <v>2021</v>
      </c>
      <c r="AK6" s="29">
        <v>2022</v>
      </c>
      <c r="AL6" s="29">
        <v>2023</v>
      </c>
      <c r="AM6" s="29">
        <v>2024</v>
      </c>
      <c r="AN6" s="29">
        <v>2025</v>
      </c>
      <c r="AO6" s="29">
        <v>2026</v>
      </c>
      <c r="AP6" s="29">
        <v>2027</v>
      </c>
      <c r="AQ6" s="29">
        <v>2028</v>
      </c>
      <c r="AR6" s="29">
        <v>2029</v>
      </c>
      <c r="AS6" s="29">
        <v>2030</v>
      </c>
      <c r="AT6" s="29">
        <v>2031</v>
      </c>
      <c r="AU6" s="29">
        <v>2032</v>
      </c>
      <c r="AV6" s="29">
        <v>2033</v>
      </c>
      <c r="AW6" s="29">
        <v>2034</v>
      </c>
      <c r="AX6" s="29">
        <v>2035</v>
      </c>
      <c r="AY6" s="29">
        <v>2036</v>
      </c>
      <c r="AZ6" s="29">
        <v>2037</v>
      </c>
      <c r="BA6" s="29">
        <v>2038</v>
      </c>
      <c r="BB6" s="29">
        <v>2039</v>
      </c>
      <c r="BC6" s="29">
        <v>2040</v>
      </c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</row>
    <row r="7" spans="1:263" s="7" customFormat="1" ht="15" x14ac:dyDescent="0.25">
      <c r="A7" s="21" t="s">
        <v>134</v>
      </c>
      <c r="B7" s="21" t="s">
        <v>45</v>
      </c>
      <c r="C7" s="32" t="s">
        <v>28</v>
      </c>
      <c r="D7" s="32"/>
      <c r="E7" s="63">
        <v>1</v>
      </c>
      <c r="F7" s="63">
        <v>1</v>
      </c>
      <c r="G7" s="63">
        <v>1</v>
      </c>
      <c r="H7" s="63">
        <v>1</v>
      </c>
      <c r="I7" s="63">
        <v>1</v>
      </c>
      <c r="J7" s="63">
        <v>1</v>
      </c>
      <c r="K7" s="63">
        <v>1</v>
      </c>
      <c r="L7" s="63">
        <v>1</v>
      </c>
      <c r="M7" s="63">
        <v>1</v>
      </c>
      <c r="N7" s="63">
        <v>1</v>
      </c>
      <c r="O7" s="63">
        <v>1</v>
      </c>
      <c r="P7" s="63">
        <v>0.90909090909090917</v>
      </c>
      <c r="Q7" s="63">
        <v>0.86</v>
      </c>
      <c r="R7" s="63">
        <v>0.82</v>
      </c>
      <c r="S7" s="63">
        <v>0.77</v>
      </c>
      <c r="T7" s="63">
        <v>0.83599999999999997</v>
      </c>
      <c r="U7" s="63">
        <v>0.90199999999999991</v>
      </c>
      <c r="V7" s="63">
        <v>0.96799999999999997</v>
      </c>
      <c r="W7" s="63">
        <v>0.97099999999999997</v>
      </c>
      <c r="X7" s="63">
        <v>0.97</v>
      </c>
      <c r="Y7" s="63">
        <v>0.97</v>
      </c>
      <c r="Z7" s="63">
        <v>0.96699999999999997</v>
      </c>
      <c r="AA7" s="63">
        <v>0.96899999999999997</v>
      </c>
      <c r="AB7" s="63">
        <v>0.97499999999999998</v>
      </c>
      <c r="AC7" s="63">
        <v>0.96899999999999997</v>
      </c>
      <c r="AD7" s="63">
        <v>0.96499999999999997</v>
      </c>
      <c r="AE7" s="63">
        <v>0.96499999999999997</v>
      </c>
      <c r="AF7" s="63">
        <v>0.96599999999999997</v>
      </c>
      <c r="AG7" s="63">
        <v>0.96199999999999997</v>
      </c>
      <c r="AH7" s="63">
        <v>0.95899999999999996</v>
      </c>
      <c r="AI7" s="63">
        <v>0.95899999999999996</v>
      </c>
      <c r="AJ7" s="63">
        <v>0.95499999999999996</v>
      </c>
      <c r="AK7" s="67">
        <v>0.95499999999999996</v>
      </c>
      <c r="AL7" s="67">
        <v>0.95499999999999996</v>
      </c>
      <c r="AM7" s="67">
        <v>0.95499999999999996</v>
      </c>
      <c r="AN7" s="67">
        <v>0.95499999999999996</v>
      </c>
      <c r="AO7" s="67">
        <v>0.95499999999999996</v>
      </c>
      <c r="AP7" s="67">
        <v>0.95499999999999996</v>
      </c>
      <c r="AQ7" s="67">
        <v>0.95499999999999996</v>
      </c>
      <c r="AR7" s="67">
        <v>0.95499999999999996</v>
      </c>
      <c r="AS7" s="67">
        <v>0.95499999999999996</v>
      </c>
      <c r="AT7" s="67">
        <v>0.95499999999999996</v>
      </c>
      <c r="AU7" s="67">
        <v>0.95499999999999996</v>
      </c>
      <c r="AV7" s="67">
        <v>0.95499999999999996</v>
      </c>
      <c r="AW7" s="67">
        <v>0.95499999999999996</v>
      </c>
      <c r="AX7" s="67">
        <v>0.95499999999999996</v>
      </c>
      <c r="AY7" s="67">
        <v>0.95499999999999996</v>
      </c>
      <c r="AZ7" s="67">
        <v>0.95499999999999996</v>
      </c>
      <c r="BA7" s="67">
        <v>0.95499999999999996</v>
      </c>
      <c r="BB7" s="67">
        <v>0.95499999999999996</v>
      </c>
      <c r="BC7" s="67">
        <v>0.95499999999999996</v>
      </c>
    </row>
    <row r="8" spans="1:263" s="7" customFormat="1" ht="15" x14ac:dyDescent="0.25">
      <c r="A8" s="33"/>
      <c r="B8" s="33" t="s">
        <v>46</v>
      </c>
      <c r="C8" s="34" t="s">
        <v>28</v>
      </c>
      <c r="D8" s="34"/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9.0909090909090912E-2</v>
      </c>
      <c r="Q8" s="64">
        <v>0.14000000000000001</v>
      </c>
      <c r="R8" s="64">
        <v>0.18</v>
      </c>
      <c r="S8" s="64">
        <v>0.23</v>
      </c>
      <c r="T8" s="64">
        <v>0.16400000000000001</v>
      </c>
      <c r="U8" s="64">
        <v>9.8000000000000004E-2</v>
      </c>
      <c r="V8" s="64">
        <v>3.2000000000000001E-2</v>
      </c>
      <c r="W8" s="64">
        <v>2.9000000000000001E-2</v>
      </c>
      <c r="X8" s="64">
        <v>0.03</v>
      </c>
      <c r="Y8" s="64">
        <v>0.03</v>
      </c>
      <c r="Z8" s="64">
        <v>3.3000000000000002E-2</v>
      </c>
      <c r="AA8" s="64">
        <v>3.1E-2</v>
      </c>
      <c r="AB8" s="64">
        <v>2.5000000000000001E-2</v>
      </c>
      <c r="AC8" s="64">
        <v>3.1E-2</v>
      </c>
      <c r="AD8" s="64">
        <v>3.5000000000000003E-2</v>
      </c>
      <c r="AE8" s="64">
        <v>3.5000000000000003E-2</v>
      </c>
      <c r="AF8" s="64">
        <v>3.4000000000000002E-2</v>
      </c>
      <c r="AG8" s="64">
        <v>3.7999999999999999E-2</v>
      </c>
      <c r="AH8" s="64">
        <v>4.1000000000000002E-2</v>
      </c>
      <c r="AI8" s="64">
        <v>4.1000000000000002E-2</v>
      </c>
      <c r="AJ8" s="64">
        <v>4.4999999999999998E-2</v>
      </c>
      <c r="AK8" s="68">
        <v>4.4999999999999998E-2</v>
      </c>
      <c r="AL8" s="68">
        <v>4.4999999999999998E-2</v>
      </c>
      <c r="AM8" s="68">
        <v>4.4999999999999998E-2</v>
      </c>
      <c r="AN8" s="68">
        <v>4.4999999999999998E-2</v>
      </c>
      <c r="AO8" s="68">
        <v>4.4999999999999998E-2</v>
      </c>
      <c r="AP8" s="68">
        <v>4.4999999999999998E-2</v>
      </c>
      <c r="AQ8" s="68">
        <v>4.4999999999999998E-2</v>
      </c>
      <c r="AR8" s="68">
        <v>4.4999999999999998E-2</v>
      </c>
      <c r="AS8" s="68">
        <v>4.4999999999999998E-2</v>
      </c>
      <c r="AT8" s="68">
        <v>4.4999999999999998E-2</v>
      </c>
      <c r="AU8" s="68">
        <v>4.4999999999999998E-2</v>
      </c>
      <c r="AV8" s="68">
        <v>4.4999999999999998E-2</v>
      </c>
      <c r="AW8" s="68">
        <v>4.4999999999999998E-2</v>
      </c>
      <c r="AX8" s="68">
        <v>4.4999999999999998E-2</v>
      </c>
      <c r="AY8" s="68">
        <v>4.4999999999999998E-2</v>
      </c>
      <c r="AZ8" s="68">
        <v>4.4999999999999998E-2</v>
      </c>
      <c r="BA8" s="68">
        <v>4.4999999999999998E-2</v>
      </c>
      <c r="BB8" s="68">
        <v>4.4999999999999998E-2</v>
      </c>
      <c r="BC8" s="68">
        <v>4.4999999999999998E-2</v>
      </c>
    </row>
    <row r="9" spans="1:263" s="7" customFormat="1" ht="15" x14ac:dyDescent="0.25">
      <c r="A9" s="21" t="s">
        <v>135</v>
      </c>
      <c r="B9" s="21" t="s">
        <v>45</v>
      </c>
      <c r="C9" s="32" t="s">
        <v>28</v>
      </c>
      <c r="D9" s="32"/>
      <c r="E9" s="63">
        <v>1</v>
      </c>
      <c r="F9" s="63">
        <v>1</v>
      </c>
      <c r="G9" s="63">
        <v>1</v>
      </c>
      <c r="H9" s="63">
        <v>1</v>
      </c>
      <c r="I9" s="63">
        <v>1</v>
      </c>
      <c r="J9" s="63">
        <v>1</v>
      </c>
      <c r="K9" s="63">
        <v>1</v>
      </c>
      <c r="L9" s="63">
        <v>1</v>
      </c>
      <c r="M9" s="63">
        <v>1</v>
      </c>
      <c r="N9" s="63">
        <v>1</v>
      </c>
      <c r="O9" s="63">
        <v>1</v>
      </c>
      <c r="P9" s="63">
        <v>0.90909090909090917</v>
      </c>
      <c r="Q9" s="63">
        <v>0.86</v>
      </c>
      <c r="R9" s="63">
        <v>0.82</v>
      </c>
      <c r="S9" s="63">
        <v>0.77</v>
      </c>
      <c r="T9" s="63">
        <v>0.83</v>
      </c>
      <c r="U9" s="63">
        <v>0.88900000000000001</v>
      </c>
      <c r="V9" s="63">
        <v>0.94899999999999995</v>
      </c>
      <c r="W9" s="63">
        <v>0.95599999999999996</v>
      </c>
      <c r="X9" s="63">
        <v>0.95599999999999996</v>
      </c>
      <c r="Y9" s="63">
        <v>0.95599999999999996</v>
      </c>
      <c r="Z9" s="63">
        <v>0.95899999999999996</v>
      </c>
      <c r="AA9" s="63">
        <v>0.95499999999999996</v>
      </c>
      <c r="AB9" s="63">
        <v>0.94199999999999995</v>
      </c>
      <c r="AC9" s="63">
        <v>0.96499999999999997</v>
      </c>
      <c r="AD9" s="63">
        <v>0.96699999999999997</v>
      </c>
      <c r="AE9" s="63">
        <v>0.97199999999999998</v>
      </c>
      <c r="AF9" s="63">
        <v>0.96599999999999997</v>
      </c>
      <c r="AG9" s="63">
        <v>0.97399999999999998</v>
      </c>
      <c r="AH9" s="63">
        <v>0.96899999999999997</v>
      </c>
      <c r="AI9" s="63">
        <v>0.98799999999999999</v>
      </c>
      <c r="AJ9" s="63">
        <v>0.98</v>
      </c>
      <c r="AK9" s="67">
        <v>0.98</v>
      </c>
      <c r="AL9" s="67">
        <v>0.98</v>
      </c>
      <c r="AM9" s="67">
        <v>0.98</v>
      </c>
      <c r="AN9" s="67">
        <v>0.98</v>
      </c>
      <c r="AO9" s="67">
        <v>0.98</v>
      </c>
      <c r="AP9" s="67">
        <v>0.98</v>
      </c>
      <c r="AQ9" s="67">
        <v>0.98</v>
      </c>
      <c r="AR9" s="67">
        <v>0.98</v>
      </c>
      <c r="AS9" s="67">
        <v>0.98</v>
      </c>
      <c r="AT9" s="67">
        <v>0.98</v>
      </c>
      <c r="AU9" s="67">
        <v>0.98</v>
      </c>
      <c r="AV9" s="67">
        <v>0.98</v>
      </c>
      <c r="AW9" s="67">
        <v>0.98</v>
      </c>
      <c r="AX9" s="67">
        <v>0.98</v>
      </c>
      <c r="AY9" s="67">
        <v>0.98</v>
      </c>
      <c r="AZ9" s="67">
        <v>0.98</v>
      </c>
      <c r="BA9" s="67">
        <v>0.98</v>
      </c>
      <c r="BB9" s="67">
        <v>0.98</v>
      </c>
      <c r="BC9" s="67">
        <v>0.98</v>
      </c>
    </row>
    <row r="10" spans="1:263" s="7" customFormat="1" ht="15" x14ac:dyDescent="0.25">
      <c r="A10" s="33"/>
      <c r="B10" s="33" t="s">
        <v>46</v>
      </c>
      <c r="C10" s="34" t="s">
        <v>28</v>
      </c>
      <c r="D10" s="34"/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9.0909090909090912E-2</v>
      </c>
      <c r="Q10" s="64">
        <v>0.14000000000000001</v>
      </c>
      <c r="R10" s="64">
        <v>0.18</v>
      </c>
      <c r="S10" s="64">
        <v>0.23</v>
      </c>
      <c r="T10" s="64">
        <v>0.17</v>
      </c>
      <c r="U10" s="64">
        <v>0.111</v>
      </c>
      <c r="V10" s="64">
        <v>5.0999999999999997E-2</v>
      </c>
      <c r="W10" s="64">
        <v>4.3999999999999997E-2</v>
      </c>
      <c r="X10" s="64">
        <v>4.3999999999999997E-2</v>
      </c>
      <c r="Y10" s="64">
        <v>4.3999999999999997E-2</v>
      </c>
      <c r="Z10" s="64">
        <v>4.1000000000000002E-2</v>
      </c>
      <c r="AA10" s="64">
        <v>4.4999999999999998E-2</v>
      </c>
      <c r="AB10" s="64">
        <v>5.8000000000000003E-2</v>
      </c>
      <c r="AC10" s="64">
        <v>3.5000000000000003E-2</v>
      </c>
      <c r="AD10" s="64">
        <v>3.3000000000000002E-2</v>
      </c>
      <c r="AE10" s="64">
        <v>2.8000000000000001E-2</v>
      </c>
      <c r="AF10" s="64">
        <v>3.4000000000000002E-2</v>
      </c>
      <c r="AG10" s="64">
        <v>2.5999999999999999E-2</v>
      </c>
      <c r="AH10" s="64">
        <v>3.1E-2</v>
      </c>
      <c r="AI10" s="64">
        <v>1.2E-2</v>
      </c>
      <c r="AJ10" s="64">
        <v>0.02</v>
      </c>
      <c r="AK10" s="68">
        <v>0.02</v>
      </c>
      <c r="AL10" s="68">
        <v>0.02</v>
      </c>
      <c r="AM10" s="68">
        <v>0.02</v>
      </c>
      <c r="AN10" s="68">
        <v>0.02</v>
      </c>
      <c r="AO10" s="68">
        <v>0.02</v>
      </c>
      <c r="AP10" s="68">
        <v>0.02</v>
      </c>
      <c r="AQ10" s="68">
        <v>0.02</v>
      </c>
      <c r="AR10" s="68">
        <v>0.02</v>
      </c>
      <c r="AS10" s="68">
        <v>0.02</v>
      </c>
      <c r="AT10" s="68">
        <v>0.02</v>
      </c>
      <c r="AU10" s="68">
        <v>0.02</v>
      </c>
      <c r="AV10" s="68">
        <v>0.02</v>
      </c>
      <c r="AW10" s="68">
        <v>0.02</v>
      </c>
      <c r="AX10" s="68">
        <v>0.02</v>
      </c>
      <c r="AY10" s="68">
        <v>0.02</v>
      </c>
      <c r="AZ10" s="68">
        <v>0.02</v>
      </c>
      <c r="BA10" s="68">
        <v>0.02</v>
      </c>
      <c r="BB10" s="68">
        <v>0.02</v>
      </c>
      <c r="BC10" s="68">
        <v>0.02</v>
      </c>
    </row>
    <row r="11" spans="1:263" s="7" customFormat="1" ht="15" x14ac:dyDescent="0.25">
      <c r="A11" s="21" t="s">
        <v>136</v>
      </c>
      <c r="B11" s="21" t="s">
        <v>47</v>
      </c>
      <c r="C11" s="32" t="s">
        <v>28</v>
      </c>
      <c r="D11" s="32"/>
      <c r="E11" s="66">
        <v>0.19600000000000001</v>
      </c>
      <c r="F11" s="66">
        <v>0.185</v>
      </c>
      <c r="G11" s="66">
        <v>0.17499999999999999</v>
      </c>
      <c r="H11" s="66">
        <v>0.16400000000000001</v>
      </c>
      <c r="I11" s="66">
        <v>0.153</v>
      </c>
      <c r="J11" s="66">
        <v>0.14199999999999999</v>
      </c>
      <c r="K11" s="66">
        <v>0.13200000000000001</v>
      </c>
      <c r="L11" s="66">
        <v>0.121</v>
      </c>
      <c r="M11" s="66">
        <v>0.11</v>
      </c>
      <c r="N11" s="66">
        <v>0.11</v>
      </c>
      <c r="O11" s="66">
        <v>0.1</v>
      </c>
      <c r="P11" s="66">
        <v>0.09</v>
      </c>
      <c r="Q11" s="66">
        <v>0.08</v>
      </c>
      <c r="R11" s="66">
        <v>0.08</v>
      </c>
      <c r="S11" s="66">
        <v>7.0000000000000007E-2</v>
      </c>
      <c r="T11" s="66">
        <v>0.06</v>
      </c>
      <c r="U11" s="66">
        <v>0.05</v>
      </c>
      <c r="V11" s="66">
        <v>0.04</v>
      </c>
      <c r="W11" s="66">
        <v>3.6999999999999998E-2</v>
      </c>
      <c r="X11" s="66">
        <v>3.1E-2</v>
      </c>
      <c r="Y11" s="66">
        <v>3.1E-2</v>
      </c>
      <c r="Z11" s="66">
        <v>2.5000000000000001E-2</v>
      </c>
      <c r="AA11" s="66">
        <v>2.3E-2</v>
      </c>
      <c r="AB11" s="66">
        <v>2.1000000000000001E-2</v>
      </c>
      <c r="AC11" s="66">
        <v>1.7999999999999999E-2</v>
      </c>
      <c r="AD11" s="66">
        <v>1.7000000000000001E-2</v>
      </c>
      <c r="AE11" s="66">
        <v>1.4E-2</v>
      </c>
      <c r="AF11" s="66">
        <v>1.2999999999999999E-2</v>
      </c>
      <c r="AG11" s="66">
        <v>1.0999999999999999E-2</v>
      </c>
      <c r="AH11" s="66">
        <v>8.9999999999999993E-3</v>
      </c>
      <c r="AI11" s="66">
        <v>8.9999999999999993E-3</v>
      </c>
      <c r="AJ11" s="66">
        <v>8.0000000000000002E-3</v>
      </c>
      <c r="AK11" s="67">
        <v>8.0000000000000002E-3</v>
      </c>
      <c r="AL11" s="67">
        <v>8.0000000000000002E-3</v>
      </c>
      <c r="AM11" s="67">
        <v>8.0000000000000002E-3</v>
      </c>
      <c r="AN11" s="67">
        <v>8.0000000000000002E-3</v>
      </c>
      <c r="AO11" s="67">
        <v>8.0000000000000002E-3</v>
      </c>
      <c r="AP11" s="67">
        <v>8.0000000000000002E-3</v>
      </c>
      <c r="AQ11" s="67">
        <v>8.0000000000000002E-3</v>
      </c>
      <c r="AR11" s="67">
        <v>8.0000000000000002E-3</v>
      </c>
      <c r="AS11" s="67">
        <v>8.0000000000000002E-3</v>
      </c>
      <c r="AT11" s="67">
        <v>8.0000000000000002E-3</v>
      </c>
      <c r="AU11" s="67">
        <v>8.0000000000000002E-3</v>
      </c>
      <c r="AV11" s="67">
        <v>8.0000000000000002E-3</v>
      </c>
      <c r="AW11" s="67">
        <v>8.0000000000000002E-3</v>
      </c>
      <c r="AX11" s="67">
        <v>8.0000000000000002E-3</v>
      </c>
      <c r="AY11" s="67">
        <v>8.0000000000000002E-3</v>
      </c>
      <c r="AZ11" s="67">
        <v>8.0000000000000002E-3</v>
      </c>
      <c r="BA11" s="67">
        <v>8.0000000000000002E-3</v>
      </c>
      <c r="BB11" s="67">
        <v>8.0000000000000002E-3</v>
      </c>
      <c r="BC11" s="67">
        <v>8.0000000000000002E-3</v>
      </c>
    </row>
    <row r="12" spans="1:263" s="7" customFormat="1" ht="15" x14ac:dyDescent="0.25">
      <c r="A12" s="21"/>
      <c r="B12" s="21" t="s">
        <v>48</v>
      </c>
      <c r="C12" s="35">
        <v>20</v>
      </c>
      <c r="D12" s="35"/>
      <c r="E12" s="66">
        <v>0.19600000000000001</v>
      </c>
      <c r="F12" s="66">
        <v>0.185</v>
      </c>
      <c r="G12" s="66">
        <v>0.17499999999999999</v>
      </c>
      <c r="H12" s="66">
        <v>0.16400000000000001</v>
      </c>
      <c r="I12" s="66">
        <v>0.153</v>
      </c>
      <c r="J12" s="66">
        <v>0.14199999999999999</v>
      </c>
      <c r="K12" s="66">
        <v>0.13200000000000001</v>
      </c>
      <c r="L12" s="66">
        <v>0.121</v>
      </c>
      <c r="M12" s="66">
        <v>0.11</v>
      </c>
      <c r="N12" s="66">
        <v>0.11</v>
      </c>
      <c r="O12" s="66">
        <v>0.1</v>
      </c>
      <c r="P12" s="66">
        <v>0.09</v>
      </c>
      <c r="Q12" s="66">
        <v>0.08</v>
      </c>
      <c r="R12" s="66">
        <v>0.08</v>
      </c>
      <c r="S12" s="66">
        <v>7.0000000000000007E-2</v>
      </c>
      <c r="T12" s="66">
        <v>0.05</v>
      </c>
      <c r="U12" s="66">
        <v>0.03</v>
      </c>
      <c r="V12" s="66">
        <v>0.01</v>
      </c>
      <c r="W12" s="66">
        <v>8.0000000000000002E-3</v>
      </c>
      <c r="X12" s="66">
        <v>8.0000000000000002E-3</v>
      </c>
      <c r="Y12" s="66">
        <v>8.0000000000000002E-3</v>
      </c>
      <c r="Z12" s="66">
        <v>8.0000000000000002E-3</v>
      </c>
      <c r="AA12" s="66">
        <v>6.0000000000000001E-3</v>
      </c>
      <c r="AB12" s="66">
        <v>6.0000000000000001E-3</v>
      </c>
      <c r="AC12" s="66">
        <v>5.0000000000000001E-3</v>
      </c>
      <c r="AD12" s="66">
        <v>5.0000000000000001E-3</v>
      </c>
      <c r="AE12" s="66">
        <v>4.0000000000000001E-3</v>
      </c>
      <c r="AF12" s="66">
        <v>3.0000000000000001E-3</v>
      </c>
      <c r="AG12" s="66">
        <v>3.0000000000000001E-3</v>
      </c>
      <c r="AH12" s="66">
        <v>3.0000000000000001E-3</v>
      </c>
      <c r="AI12" s="66">
        <v>2E-3</v>
      </c>
      <c r="AJ12" s="66">
        <v>2E-3</v>
      </c>
      <c r="AK12" s="67">
        <v>2E-3</v>
      </c>
      <c r="AL12" s="67">
        <v>2E-3</v>
      </c>
      <c r="AM12" s="67">
        <v>2E-3</v>
      </c>
      <c r="AN12" s="67">
        <v>2E-3</v>
      </c>
      <c r="AO12" s="67">
        <v>2E-3</v>
      </c>
      <c r="AP12" s="67">
        <v>2E-3</v>
      </c>
      <c r="AQ12" s="67">
        <v>2E-3</v>
      </c>
      <c r="AR12" s="67">
        <v>2E-3</v>
      </c>
      <c r="AS12" s="67">
        <v>2E-3</v>
      </c>
      <c r="AT12" s="67">
        <v>2E-3</v>
      </c>
      <c r="AU12" s="67">
        <v>2E-3</v>
      </c>
      <c r="AV12" s="67">
        <v>2E-3</v>
      </c>
      <c r="AW12" s="67">
        <v>2E-3</v>
      </c>
      <c r="AX12" s="67">
        <v>2E-3</v>
      </c>
      <c r="AY12" s="67">
        <v>2E-3</v>
      </c>
      <c r="AZ12" s="67">
        <v>2E-3</v>
      </c>
      <c r="BA12" s="67">
        <v>2E-3</v>
      </c>
      <c r="BB12" s="67">
        <v>2E-3</v>
      </c>
      <c r="BC12" s="67">
        <v>2E-3</v>
      </c>
    </row>
    <row r="13" spans="1:263" s="7" customFormat="1" ht="15" x14ac:dyDescent="0.25">
      <c r="A13" s="21"/>
      <c r="B13" s="21" t="s">
        <v>49</v>
      </c>
      <c r="C13" s="35">
        <v>50</v>
      </c>
      <c r="D13" s="35"/>
      <c r="E13" s="66">
        <v>0.41199999999999998</v>
      </c>
      <c r="F13" s="66">
        <v>0.40400000000000003</v>
      </c>
      <c r="G13" s="66">
        <v>0.39600000000000002</v>
      </c>
      <c r="H13" s="66">
        <v>0.38900000000000001</v>
      </c>
      <c r="I13" s="66">
        <v>0.38100000000000001</v>
      </c>
      <c r="J13" s="66">
        <v>0.373</v>
      </c>
      <c r="K13" s="66">
        <v>0.36499999999999999</v>
      </c>
      <c r="L13" s="66">
        <v>0.35799999999999998</v>
      </c>
      <c r="M13" s="66">
        <v>0.35</v>
      </c>
      <c r="N13" s="66">
        <v>0.34</v>
      </c>
      <c r="O13" s="66">
        <v>0.33</v>
      </c>
      <c r="P13" s="66">
        <v>0.32</v>
      </c>
      <c r="Q13" s="66">
        <v>0.31</v>
      </c>
      <c r="R13" s="66">
        <v>0.3</v>
      </c>
      <c r="S13" s="66">
        <v>0.28000000000000003</v>
      </c>
      <c r="T13" s="66">
        <v>0.28800000000000003</v>
      </c>
      <c r="U13" s="66">
        <v>0.29600000000000004</v>
      </c>
      <c r="V13" s="66">
        <v>0.30399999999999999</v>
      </c>
      <c r="W13" s="66">
        <v>0.29699999999999999</v>
      </c>
      <c r="X13" s="66">
        <v>0.27300000000000002</v>
      </c>
      <c r="Y13" s="66">
        <v>0.27300000000000002</v>
      </c>
      <c r="Z13" s="66">
        <v>0.249</v>
      </c>
      <c r="AA13" s="66">
        <v>0.23300000000000001</v>
      </c>
      <c r="AB13" s="66">
        <v>0.216</v>
      </c>
      <c r="AC13" s="66">
        <v>0.20699999999999999</v>
      </c>
      <c r="AD13" s="66">
        <v>0.21199999999999999</v>
      </c>
      <c r="AE13" s="66">
        <v>0.19800000000000001</v>
      </c>
      <c r="AF13" s="66">
        <v>0.189</v>
      </c>
      <c r="AG13" s="66">
        <v>0.184</v>
      </c>
      <c r="AH13" s="66">
        <v>0.17199999999999999</v>
      </c>
      <c r="AI13" s="66">
        <v>0.154</v>
      </c>
      <c r="AJ13" s="66">
        <v>0.16300000000000001</v>
      </c>
      <c r="AK13" s="67">
        <v>0.12225</v>
      </c>
      <c r="AL13" s="67">
        <v>8.1499999999999989E-2</v>
      </c>
      <c r="AM13" s="67">
        <v>4.0749999999999988E-2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v>0</v>
      </c>
      <c r="AX13" s="67">
        <v>0</v>
      </c>
      <c r="AY13" s="67">
        <v>0</v>
      </c>
      <c r="AZ13" s="67">
        <v>0</v>
      </c>
      <c r="BA13" s="67">
        <v>0</v>
      </c>
      <c r="BB13" s="67">
        <v>0</v>
      </c>
      <c r="BC13" s="67">
        <v>0</v>
      </c>
    </row>
    <row r="14" spans="1:263" s="7" customFormat="1" ht="15" x14ac:dyDescent="0.25">
      <c r="A14" s="21"/>
      <c r="B14" s="21" t="s">
        <v>50</v>
      </c>
      <c r="C14" s="35">
        <v>0</v>
      </c>
      <c r="D14" s="35"/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1E-3</v>
      </c>
      <c r="AA14" s="66">
        <v>1E-3</v>
      </c>
      <c r="AB14" s="66">
        <v>2E-3</v>
      </c>
      <c r="AC14" s="66">
        <v>3.0000000000000001E-3</v>
      </c>
      <c r="AD14" s="66">
        <v>8.9999999999999993E-3</v>
      </c>
      <c r="AE14" s="66">
        <v>1.4E-2</v>
      </c>
      <c r="AF14" s="66">
        <v>3.1E-2</v>
      </c>
      <c r="AG14" s="66">
        <v>4.2000000000000003E-2</v>
      </c>
      <c r="AH14" s="66">
        <v>3.9E-2</v>
      </c>
      <c r="AI14" s="66">
        <v>3.5999999999999997E-2</v>
      </c>
      <c r="AJ14" s="66">
        <v>4.8000000000000001E-2</v>
      </c>
      <c r="AK14" s="67">
        <v>4.8000000000000001E-2</v>
      </c>
      <c r="AL14" s="67">
        <v>4.8000000000000001E-2</v>
      </c>
      <c r="AM14" s="67">
        <v>4.8000000000000001E-2</v>
      </c>
      <c r="AN14" s="67">
        <v>4.8000000000000001E-2</v>
      </c>
      <c r="AO14" s="67">
        <v>4.8000000000000001E-2</v>
      </c>
      <c r="AP14" s="67">
        <v>4.8000000000000001E-2</v>
      </c>
      <c r="AQ14" s="67">
        <v>4.8000000000000001E-2</v>
      </c>
      <c r="AR14" s="67">
        <v>4.8000000000000001E-2</v>
      </c>
      <c r="AS14" s="67">
        <v>4.8000000000000001E-2</v>
      </c>
      <c r="AT14" s="67">
        <v>4.8000000000000001E-2</v>
      </c>
      <c r="AU14" s="67">
        <v>4.8000000000000001E-2</v>
      </c>
      <c r="AV14" s="67">
        <v>4.8000000000000001E-2</v>
      </c>
      <c r="AW14" s="67">
        <v>4.8000000000000001E-2</v>
      </c>
      <c r="AX14" s="67">
        <v>4.8000000000000001E-2</v>
      </c>
      <c r="AY14" s="67">
        <v>4.8000000000000001E-2</v>
      </c>
      <c r="AZ14" s="67">
        <v>4.8000000000000001E-2</v>
      </c>
      <c r="BA14" s="67">
        <v>4.8000000000000001E-2</v>
      </c>
      <c r="BB14" s="67">
        <v>4.8000000000000001E-2</v>
      </c>
      <c r="BC14" s="67">
        <v>4.8000000000000001E-2</v>
      </c>
    </row>
    <row r="15" spans="1:263" s="7" customFormat="1" ht="15" x14ac:dyDescent="0.25">
      <c r="A15" s="21"/>
      <c r="B15" s="21" t="s">
        <v>137</v>
      </c>
      <c r="C15" s="35" t="s">
        <v>138</v>
      </c>
      <c r="D15" s="35"/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2E-3</v>
      </c>
      <c r="Y15" s="66">
        <v>2E-3</v>
      </c>
      <c r="Z15" s="66">
        <v>2.5999999999999999E-2</v>
      </c>
      <c r="AA15" s="66">
        <v>4.8000000000000001E-2</v>
      </c>
      <c r="AB15" s="66">
        <v>8.2000000000000003E-2</v>
      </c>
      <c r="AC15" s="66">
        <v>6.0999999999999999E-2</v>
      </c>
      <c r="AD15" s="66">
        <v>6.2E-2</v>
      </c>
      <c r="AE15" s="66">
        <v>7.4999999999999997E-2</v>
      </c>
      <c r="AF15" s="66">
        <v>8.7999999999999995E-2</v>
      </c>
      <c r="AG15" s="66">
        <v>0.105</v>
      </c>
      <c r="AH15" s="66">
        <v>0.1</v>
      </c>
      <c r="AI15" s="66">
        <v>0.10299999999999999</v>
      </c>
      <c r="AJ15" s="66">
        <v>8.1000000000000003E-2</v>
      </c>
      <c r="AK15" s="67">
        <v>8.1000000000000003E-2</v>
      </c>
      <c r="AL15" s="67">
        <v>8.1000000000000003E-2</v>
      </c>
      <c r="AM15" s="67">
        <v>8.1000000000000003E-2</v>
      </c>
      <c r="AN15" s="67">
        <v>8.1000000000000003E-2</v>
      </c>
      <c r="AO15" s="67">
        <v>8.1000000000000003E-2</v>
      </c>
      <c r="AP15" s="67">
        <v>8.1000000000000003E-2</v>
      </c>
      <c r="AQ15" s="67">
        <v>8.1000000000000003E-2</v>
      </c>
      <c r="AR15" s="67">
        <v>8.1000000000000003E-2</v>
      </c>
      <c r="AS15" s="67">
        <v>8.1000000000000003E-2</v>
      </c>
      <c r="AT15" s="67">
        <v>8.1000000000000003E-2</v>
      </c>
      <c r="AU15" s="67">
        <v>8.1000000000000003E-2</v>
      </c>
      <c r="AV15" s="67">
        <v>8.1000000000000003E-2</v>
      </c>
      <c r="AW15" s="67">
        <v>8.1000000000000003E-2</v>
      </c>
      <c r="AX15" s="67">
        <v>8.1000000000000003E-2</v>
      </c>
      <c r="AY15" s="67">
        <v>8.1000000000000003E-2</v>
      </c>
      <c r="AZ15" s="67">
        <v>8.1000000000000003E-2</v>
      </c>
      <c r="BA15" s="67">
        <v>8.1000000000000003E-2</v>
      </c>
      <c r="BB15" s="67">
        <v>8.1000000000000003E-2</v>
      </c>
      <c r="BC15" s="67">
        <v>8.1000000000000003E-2</v>
      </c>
    </row>
    <row r="16" spans="1:263" s="7" customFormat="1" ht="15" x14ac:dyDescent="0.25">
      <c r="A16" s="21"/>
      <c r="B16" s="21" t="s">
        <v>51</v>
      </c>
      <c r="C16" s="35">
        <v>0</v>
      </c>
      <c r="D16" s="35"/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2.8000000000000001E-2</v>
      </c>
      <c r="AA16" s="66">
        <v>3.3000000000000002E-2</v>
      </c>
      <c r="AB16" s="66">
        <v>0.04</v>
      </c>
      <c r="AC16" s="66">
        <v>4.1000000000000002E-2</v>
      </c>
      <c r="AD16" s="66">
        <v>2.8000000000000001E-2</v>
      </c>
      <c r="AE16" s="66">
        <v>2.7E-2</v>
      </c>
      <c r="AF16" s="66">
        <v>2.7E-2</v>
      </c>
      <c r="AG16" s="66">
        <v>3.2000000000000001E-2</v>
      </c>
      <c r="AH16" s="66">
        <v>3.3000000000000002E-2</v>
      </c>
      <c r="AI16" s="66">
        <v>3.6999999999999998E-2</v>
      </c>
      <c r="AJ16" s="66">
        <v>5.0999999999999997E-2</v>
      </c>
      <c r="AK16" s="67">
        <v>5.0999999999999997E-2</v>
      </c>
      <c r="AL16" s="67">
        <v>5.0999999999999997E-2</v>
      </c>
      <c r="AM16" s="67">
        <v>5.0999999999999997E-2</v>
      </c>
      <c r="AN16" s="67">
        <v>5.0999999999999997E-2</v>
      </c>
      <c r="AO16" s="67">
        <v>5.0999999999999997E-2</v>
      </c>
      <c r="AP16" s="67">
        <v>5.0999999999999997E-2</v>
      </c>
      <c r="AQ16" s="67">
        <v>5.0999999999999997E-2</v>
      </c>
      <c r="AR16" s="67">
        <v>5.0999999999999997E-2</v>
      </c>
      <c r="AS16" s="67">
        <v>5.0999999999999997E-2</v>
      </c>
      <c r="AT16" s="67">
        <v>5.0999999999999997E-2</v>
      </c>
      <c r="AU16" s="67">
        <v>5.0999999999999997E-2</v>
      </c>
      <c r="AV16" s="67">
        <v>5.0999999999999997E-2</v>
      </c>
      <c r="AW16" s="67">
        <v>5.0999999999999997E-2</v>
      </c>
      <c r="AX16" s="67">
        <v>5.0999999999999997E-2</v>
      </c>
      <c r="AY16" s="67">
        <v>5.0999999999999997E-2</v>
      </c>
      <c r="AZ16" s="67">
        <v>5.0999999999999997E-2</v>
      </c>
      <c r="BA16" s="67">
        <v>5.0999999999999997E-2</v>
      </c>
      <c r="BB16" s="67">
        <v>5.0999999999999997E-2</v>
      </c>
      <c r="BC16" s="67">
        <v>5.0999999999999997E-2</v>
      </c>
    </row>
    <row r="17" spans="1:55" s="7" customFormat="1" ht="15" x14ac:dyDescent="0.25">
      <c r="A17" s="21"/>
      <c r="B17" s="21" t="s">
        <v>52</v>
      </c>
      <c r="C17" s="35">
        <v>10</v>
      </c>
      <c r="D17" s="35"/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5.0000000000000001E-3</v>
      </c>
      <c r="AA17" s="66">
        <v>6.0000000000000001E-3</v>
      </c>
      <c r="AB17" s="66">
        <v>2E-3</v>
      </c>
      <c r="AC17" s="66">
        <v>1.0999999999999999E-2</v>
      </c>
      <c r="AD17" s="66">
        <v>0.01</v>
      </c>
      <c r="AE17" s="66">
        <v>1.0999999999999999E-2</v>
      </c>
      <c r="AF17" s="66">
        <v>0.01</v>
      </c>
      <c r="AG17" s="66">
        <v>1.2E-2</v>
      </c>
      <c r="AH17" s="66">
        <v>1.4E-2</v>
      </c>
      <c r="AI17" s="66">
        <v>1.6E-2</v>
      </c>
      <c r="AJ17" s="66">
        <v>1.7999999999999999E-2</v>
      </c>
      <c r="AK17" s="67">
        <v>1.7999999999999999E-2</v>
      </c>
      <c r="AL17" s="67">
        <v>1.7999999999999999E-2</v>
      </c>
      <c r="AM17" s="67">
        <v>1.7999999999999999E-2</v>
      </c>
      <c r="AN17" s="67">
        <v>1.7999999999999999E-2</v>
      </c>
      <c r="AO17" s="67">
        <v>1.7999999999999999E-2</v>
      </c>
      <c r="AP17" s="67">
        <v>1.7999999999999999E-2</v>
      </c>
      <c r="AQ17" s="67">
        <v>1.7999999999999999E-2</v>
      </c>
      <c r="AR17" s="67">
        <v>1.7999999999999999E-2</v>
      </c>
      <c r="AS17" s="67">
        <v>1.7999999999999999E-2</v>
      </c>
      <c r="AT17" s="67">
        <v>1.7999999999999999E-2</v>
      </c>
      <c r="AU17" s="67">
        <v>1.7999999999999999E-2</v>
      </c>
      <c r="AV17" s="67">
        <v>1.7999999999999999E-2</v>
      </c>
      <c r="AW17" s="67">
        <v>1.7999999999999999E-2</v>
      </c>
      <c r="AX17" s="67">
        <v>1.7999999999999999E-2</v>
      </c>
      <c r="AY17" s="67">
        <v>1.7999999999999999E-2</v>
      </c>
      <c r="AZ17" s="67">
        <v>1.7999999999999999E-2</v>
      </c>
      <c r="BA17" s="67">
        <v>1.7999999999999999E-2</v>
      </c>
      <c r="BB17" s="67">
        <v>1.7999999999999999E-2</v>
      </c>
      <c r="BC17" s="67">
        <v>1.7999999999999999E-2</v>
      </c>
    </row>
    <row r="18" spans="1:55" s="7" customFormat="1" ht="15" x14ac:dyDescent="0.25">
      <c r="A18" s="21"/>
      <c r="B18" s="21" t="s">
        <v>45</v>
      </c>
      <c r="C18" s="32" t="s">
        <v>28</v>
      </c>
      <c r="D18" s="32"/>
      <c r="E18" s="66">
        <v>3.1E-2</v>
      </c>
      <c r="F18" s="66">
        <v>2.7E-2</v>
      </c>
      <c r="G18" s="66">
        <v>2.3E-2</v>
      </c>
      <c r="H18" s="66">
        <v>1.9E-2</v>
      </c>
      <c r="I18" s="66">
        <v>1.4999999999999999E-2</v>
      </c>
      <c r="J18" s="66">
        <v>1.2E-2</v>
      </c>
      <c r="K18" s="66">
        <v>8.0000000000000002E-3</v>
      </c>
      <c r="L18" s="66">
        <v>4.0000000000000001E-3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0.189</v>
      </c>
      <c r="U18" s="66">
        <v>0.378</v>
      </c>
      <c r="V18" s="66">
        <v>0.56599999999999995</v>
      </c>
      <c r="W18" s="66">
        <v>0.57499999999999996</v>
      </c>
      <c r="X18" s="66">
        <v>0.60299999999999998</v>
      </c>
      <c r="Y18" s="66">
        <v>0.60399999999999998</v>
      </c>
      <c r="Z18" s="66">
        <v>0.57999999999999996</v>
      </c>
      <c r="AA18" s="66">
        <v>0.57299999999999995</v>
      </c>
      <c r="AB18" s="66">
        <v>0.56799999999999995</v>
      </c>
      <c r="AC18" s="66">
        <v>0.58399999999999996</v>
      </c>
      <c r="AD18" s="66">
        <v>0.57899999999999996</v>
      </c>
      <c r="AE18" s="66">
        <v>0.58399999999999996</v>
      </c>
      <c r="AF18" s="66">
        <v>0.56599999999999995</v>
      </c>
      <c r="AG18" s="66">
        <v>0.54600000000000004</v>
      </c>
      <c r="AH18" s="66">
        <v>0.56399999999999995</v>
      </c>
      <c r="AI18" s="66">
        <v>0.57999999999999996</v>
      </c>
      <c r="AJ18" s="66">
        <v>0.56799999999999995</v>
      </c>
      <c r="AK18" s="67">
        <v>0.6087499999999999</v>
      </c>
      <c r="AL18" s="67">
        <v>0.64949999999999997</v>
      </c>
      <c r="AM18" s="67">
        <v>0.69025000000000003</v>
      </c>
      <c r="AN18" s="67">
        <v>0.73099999999999998</v>
      </c>
      <c r="AO18" s="67">
        <v>0.73099999999999998</v>
      </c>
      <c r="AP18" s="67">
        <v>0.73099999999999998</v>
      </c>
      <c r="AQ18" s="67">
        <v>0.73099999999999998</v>
      </c>
      <c r="AR18" s="67">
        <v>0.73099999999999998</v>
      </c>
      <c r="AS18" s="67">
        <v>0.73099999999999998</v>
      </c>
      <c r="AT18" s="67">
        <v>0.73099999999999998</v>
      </c>
      <c r="AU18" s="67">
        <v>0.73099999999999998</v>
      </c>
      <c r="AV18" s="67">
        <v>0.73099999999999998</v>
      </c>
      <c r="AW18" s="67">
        <v>0.73099999999999998</v>
      </c>
      <c r="AX18" s="67">
        <v>0.73099999999999998</v>
      </c>
      <c r="AY18" s="67">
        <v>0.73099999999999998</v>
      </c>
      <c r="AZ18" s="67">
        <v>0.73099999999999998</v>
      </c>
      <c r="BA18" s="67">
        <v>0.73099999999999998</v>
      </c>
      <c r="BB18" s="67">
        <v>0.73099999999999998</v>
      </c>
      <c r="BC18" s="67">
        <v>0.73099999999999998</v>
      </c>
    </row>
    <row r="19" spans="1:55" s="7" customFormat="1" ht="15" x14ac:dyDescent="0.25">
      <c r="A19" s="21"/>
      <c r="B19" s="21" t="s">
        <v>53</v>
      </c>
      <c r="C19" s="35">
        <v>0</v>
      </c>
      <c r="D19" s="35"/>
      <c r="E19" s="66">
        <v>0.10199999999999999</v>
      </c>
      <c r="F19" s="66">
        <v>0.123</v>
      </c>
      <c r="G19" s="66">
        <v>0.14199999999999999</v>
      </c>
      <c r="H19" s="66">
        <v>0.16300000000000001</v>
      </c>
      <c r="I19" s="66">
        <v>0.184</v>
      </c>
      <c r="J19" s="66">
        <v>0.20399999999999999</v>
      </c>
      <c r="K19" s="66">
        <v>0.224</v>
      </c>
      <c r="L19" s="66">
        <v>0.245</v>
      </c>
      <c r="M19" s="66">
        <v>0.27</v>
      </c>
      <c r="N19" s="66">
        <v>0.28999999999999998</v>
      </c>
      <c r="O19" s="66">
        <v>0.33</v>
      </c>
      <c r="P19" s="66">
        <v>0.37</v>
      </c>
      <c r="Q19" s="66">
        <v>0.41</v>
      </c>
      <c r="R19" s="66">
        <v>0.45</v>
      </c>
      <c r="S19" s="66">
        <v>0.48</v>
      </c>
      <c r="T19" s="66">
        <v>0.33600000000000002</v>
      </c>
      <c r="U19" s="66">
        <v>0.191</v>
      </c>
      <c r="V19" s="66">
        <v>4.7E-2</v>
      </c>
      <c r="W19" s="66">
        <v>4.3999999999999997E-2</v>
      </c>
      <c r="X19" s="66">
        <v>4.2000000000000003E-2</v>
      </c>
      <c r="Y19" s="66">
        <v>4.2000000000000003E-2</v>
      </c>
      <c r="Z19" s="66">
        <v>3.7999999999999999E-2</v>
      </c>
      <c r="AA19" s="66">
        <v>3.4000000000000002E-2</v>
      </c>
      <c r="AB19" s="66">
        <v>3.4000000000000002E-2</v>
      </c>
      <c r="AC19" s="66">
        <v>0.03</v>
      </c>
      <c r="AD19" s="66">
        <v>3.3000000000000002E-2</v>
      </c>
      <c r="AE19" s="66">
        <v>2.1999999999999999E-2</v>
      </c>
      <c r="AF19" s="66">
        <v>2.3E-2</v>
      </c>
      <c r="AG19" s="66">
        <v>2.4E-2</v>
      </c>
      <c r="AH19" s="66">
        <v>2.5999999999999999E-2</v>
      </c>
      <c r="AI19" s="66">
        <v>2.5000000000000001E-2</v>
      </c>
      <c r="AJ19" s="66">
        <v>2.5999999999999999E-2</v>
      </c>
      <c r="AK19" s="67">
        <v>2.5999999999999999E-2</v>
      </c>
      <c r="AL19" s="67">
        <v>2.5999999999999999E-2</v>
      </c>
      <c r="AM19" s="67">
        <v>2.5999999999999999E-2</v>
      </c>
      <c r="AN19" s="67">
        <v>2.5999999999999999E-2</v>
      </c>
      <c r="AO19" s="67">
        <v>2.5999999999999999E-2</v>
      </c>
      <c r="AP19" s="67">
        <v>2.5999999999999999E-2</v>
      </c>
      <c r="AQ19" s="67">
        <v>2.5999999999999999E-2</v>
      </c>
      <c r="AR19" s="67">
        <v>2.5999999999999999E-2</v>
      </c>
      <c r="AS19" s="67">
        <v>2.5999999999999999E-2</v>
      </c>
      <c r="AT19" s="67">
        <v>2.5999999999999999E-2</v>
      </c>
      <c r="AU19" s="67">
        <v>2.5999999999999999E-2</v>
      </c>
      <c r="AV19" s="67">
        <v>2.5999999999999999E-2</v>
      </c>
      <c r="AW19" s="67">
        <v>2.5999999999999999E-2</v>
      </c>
      <c r="AX19" s="67">
        <v>2.5999999999999999E-2</v>
      </c>
      <c r="AY19" s="67">
        <v>2.5999999999999999E-2</v>
      </c>
      <c r="AZ19" s="67">
        <v>2.5999999999999999E-2</v>
      </c>
      <c r="BA19" s="67">
        <v>2.5999999999999999E-2</v>
      </c>
      <c r="BB19" s="67">
        <v>2.5999999999999999E-2</v>
      </c>
      <c r="BC19" s="67">
        <v>2.5999999999999999E-2</v>
      </c>
    </row>
    <row r="20" spans="1:55" s="7" customFormat="1" ht="15" x14ac:dyDescent="0.25">
      <c r="A20" s="21"/>
      <c r="B20" s="21" t="s">
        <v>54</v>
      </c>
      <c r="C20" s="35">
        <v>85</v>
      </c>
      <c r="D20" s="35"/>
      <c r="E20" s="66">
        <v>4.2000000000000003E-2</v>
      </c>
      <c r="F20" s="66">
        <v>5.0999999999999997E-2</v>
      </c>
      <c r="G20" s="66">
        <v>5.8999999999999997E-2</v>
      </c>
      <c r="H20" s="66">
        <v>6.8000000000000005E-2</v>
      </c>
      <c r="I20" s="66">
        <v>7.5999999999999998E-2</v>
      </c>
      <c r="J20" s="66">
        <v>8.5000000000000006E-2</v>
      </c>
      <c r="K20" s="66">
        <v>9.2999999999999999E-2</v>
      </c>
      <c r="L20" s="66">
        <v>0.10100000000000001</v>
      </c>
      <c r="M20" s="66">
        <v>0.11</v>
      </c>
      <c r="N20" s="66">
        <v>0.1</v>
      </c>
      <c r="O20" s="66">
        <v>0.09</v>
      </c>
      <c r="P20" s="66">
        <v>0.08</v>
      </c>
      <c r="Q20" s="66">
        <v>7.0000000000000007E-2</v>
      </c>
      <c r="R20" s="66">
        <v>0.05</v>
      </c>
      <c r="S20" s="66">
        <v>0.06</v>
      </c>
      <c r="T20" s="66">
        <v>4.3999999999999997E-2</v>
      </c>
      <c r="U20" s="66">
        <v>2.7E-2</v>
      </c>
      <c r="V20" s="66">
        <v>1.0999999999999999E-2</v>
      </c>
      <c r="W20" s="66">
        <v>1.4E-2</v>
      </c>
      <c r="X20" s="66">
        <v>1.6E-2</v>
      </c>
      <c r="Y20" s="66">
        <v>1.6E-2</v>
      </c>
      <c r="Z20" s="66">
        <v>1.4E-2</v>
      </c>
      <c r="AA20" s="66">
        <v>1.2E-2</v>
      </c>
      <c r="AB20" s="66">
        <v>1.0999999999999999E-2</v>
      </c>
      <c r="AC20" s="66">
        <v>1.2E-2</v>
      </c>
      <c r="AD20" s="66">
        <v>1.2999999999999999E-2</v>
      </c>
      <c r="AE20" s="66">
        <v>1.7000000000000001E-2</v>
      </c>
      <c r="AF20" s="66">
        <v>2.1000000000000001E-2</v>
      </c>
      <c r="AG20" s="66">
        <v>1.6E-2</v>
      </c>
      <c r="AH20" s="66">
        <v>1.7999999999999999E-2</v>
      </c>
      <c r="AI20" s="66">
        <v>1.4E-2</v>
      </c>
      <c r="AJ20" s="66">
        <v>1.2999999999999999E-2</v>
      </c>
      <c r="AK20" s="67">
        <v>1.2999999999999999E-2</v>
      </c>
      <c r="AL20" s="67">
        <v>1.2999999999999999E-2</v>
      </c>
      <c r="AM20" s="67">
        <v>1.2999999999999999E-2</v>
      </c>
      <c r="AN20" s="67">
        <v>1.2999999999999999E-2</v>
      </c>
      <c r="AO20" s="67">
        <v>1.2999999999999999E-2</v>
      </c>
      <c r="AP20" s="67">
        <v>1.2999999999999999E-2</v>
      </c>
      <c r="AQ20" s="67">
        <v>1.2999999999999999E-2</v>
      </c>
      <c r="AR20" s="67">
        <v>1.2999999999999999E-2</v>
      </c>
      <c r="AS20" s="67">
        <v>1.2999999999999999E-2</v>
      </c>
      <c r="AT20" s="67">
        <v>1.2999999999999999E-2</v>
      </c>
      <c r="AU20" s="67">
        <v>1.2999999999999999E-2</v>
      </c>
      <c r="AV20" s="67">
        <v>1.2999999999999999E-2</v>
      </c>
      <c r="AW20" s="67">
        <v>1.2999999999999999E-2</v>
      </c>
      <c r="AX20" s="67">
        <v>1.2999999999999999E-2</v>
      </c>
      <c r="AY20" s="67">
        <v>1.2999999999999999E-2</v>
      </c>
      <c r="AZ20" s="67">
        <v>1.2999999999999999E-2</v>
      </c>
      <c r="BA20" s="67">
        <v>1.2999999999999999E-2</v>
      </c>
      <c r="BB20" s="67">
        <v>1.2999999999999999E-2</v>
      </c>
      <c r="BC20" s="67">
        <v>1.2999999999999999E-2</v>
      </c>
    </row>
    <row r="21" spans="1:55" s="7" customFormat="1" ht="15" x14ac:dyDescent="0.25">
      <c r="A21" s="21"/>
      <c r="B21" s="21" t="s">
        <v>55</v>
      </c>
      <c r="C21" s="35">
        <v>0</v>
      </c>
      <c r="D21" s="35"/>
      <c r="E21" s="66">
        <v>8.0000000000000002E-3</v>
      </c>
      <c r="F21" s="66">
        <v>8.9999999999999993E-3</v>
      </c>
      <c r="G21" s="66">
        <v>1.0999999999999999E-2</v>
      </c>
      <c r="H21" s="66">
        <v>1.2E-2</v>
      </c>
      <c r="I21" s="66">
        <v>1.4E-2</v>
      </c>
      <c r="J21" s="66">
        <v>1.4999999999999999E-2</v>
      </c>
      <c r="K21" s="66">
        <v>1.7000000000000001E-2</v>
      </c>
      <c r="L21" s="66">
        <v>1.7999999999999999E-2</v>
      </c>
      <c r="M21" s="66">
        <v>0.02</v>
      </c>
      <c r="N21" s="66">
        <v>0.02</v>
      </c>
      <c r="O21" s="66">
        <v>0.02</v>
      </c>
      <c r="P21" s="66">
        <v>0.02</v>
      </c>
      <c r="Q21" s="66">
        <v>0.02</v>
      </c>
      <c r="R21" s="66">
        <v>0.01</v>
      </c>
      <c r="S21" s="66">
        <v>0.01</v>
      </c>
      <c r="T21" s="66">
        <v>0.01</v>
      </c>
      <c r="U21" s="66">
        <v>1.0999999999999999E-2</v>
      </c>
      <c r="V21" s="66">
        <v>1.2E-2</v>
      </c>
      <c r="W21" s="66">
        <v>1.2999999999999999E-2</v>
      </c>
      <c r="X21" s="66">
        <v>1.2999999999999999E-2</v>
      </c>
      <c r="Y21" s="66">
        <v>1.2999999999999999E-2</v>
      </c>
      <c r="Z21" s="66">
        <v>1.7000000000000001E-2</v>
      </c>
      <c r="AA21" s="66">
        <v>1.9E-2</v>
      </c>
      <c r="AB21" s="66">
        <v>7.0000000000000001E-3</v>
      </c>
      <c r="AC21" s="66">
        <v>1.7000000000000001E-2</v>
      </c>
      <c r="AD21" s="66">
        <v>1.7999999999999999E-2</v>
      </c>
      <c r="AE21" s="66">
        <v>0.02</v>
      </c>
      <c r="AF21" s="66">
        <v>1.4E-2</v>
      </c>
      <c r="AG21" s="66">
        <v>1.0999999999999999E-2</v>
      </c>
      <c r="AH21" s="66">
        <v>1.0999999999999999E-2</v>
      </c>
      <c r="AI21" s="66">
        <v>1.6E-2</v>
      </c>
      <c r="AJ21" s="66">
        <v>1.4E-2</v>
      </c>
      <c r="AK21" s="67">
        <v>1.4E-2</v>
      </c>
      <c r="AL21" s="67">
        <v>1.4E-2</v>
      </c>
      <c r="AM21" s="67">
        <v>1.4E-2</v>
      </c>
      <c r="AN21" s="67">
        <v>1.4E-2</v>
      </c>
      <c r="AO21" s="67">
        <v>1.4E-2</v>
      </c>
      <c r="AP21" s="67">
        <v>1.4E-2</v>
      </c>
      <c r="AQ21" s="67">
        <v>1.4E-2</v>
      </c>
      <c r="AR21" s="67">
        <v>1.4E-2</v>
      </c>
      <c r="AS21" s="67">
        <v>1.4E-2</v>
      </c>
      <c r="AT21" s="67">
        <v>1.4E-2</v>
      </c>
      <c r="AU21" s="67">
        <v>1.4E-2</v>
      </c>
      <c r="AV21" s="67">
        <v>1.4E-2</v>
      </c>
      <c r="AW21" s="67">
        <v>1.4E-2</v>
      </c>
      <c r="AX21" s="67">
        <v>1.4E-2</v>
      </c>
      <c r="AY21" s="67">
        <v>1.4E-2</v>
      </c>
      <c r="AZ21" s="67">
        <v>1.4E-2</v>
      </c>
      <c r="BA21" s="67">
        <v>1.4E-2</v>
      </c>
      <c r="BB21" s="67">
        <v>1.4E-2</v>
      </c>
      <c r="BC21" s="67">
        <v>1.4E-2</v>
      </c>
    </row>
    <row r="22" spans="1:55" s="7" customFormat="1" ht="15" x14ac:dyDescent="0.25">
      <c r="A22" s="33"/>
      <c r="B22" s="33" t="s">
        <v>56</v>
      </c>
      <c r="C22" s="36">
        <v>0</v>
      </c>
      <c r="D22" s="36"/>
      <c r="E22" s="64">
        <v>1.2999999999999999E-2</v>
      </c>
      <c r="F22" s="64">
        <v>1.6E-2</v>
      </c>
      <c r="G22" s="64">
        <v>1.9E-2</v>
      </c>
      <c r="H22" s="64">
        <v>2.1000000000000001E-2</v>
      </c>
      <c r="I22" s="64">
        <v>2.4E-2</v>
      </c>
      <c r="J22" s="64">
        <v>2.7E-2</v>
      </c>
      <c r="K22" s="64">
        <v>2.9000000000000001E-2</v>
      </c>
      <c r="L22" s="64">
        <v>3.2000000000000001E-2</v>
      </c>
      <c r="M22" s="64">
        <v>0.03</v>
      </c>
      <c r="N22" s="64">
        <v>0.03</v>
      </c>
      <c r="O22" s="64">
        <v>0.03</v>
      </c>
      <c r="P22" s="64">
        <v>0.03</v>
      </c>
      <c r="Q22" s="64">
        <v>0.03</v>
      </c>
      <c r="R22" s="64">
        <v>0.03</v>
      </c>
      <c r="S22" s="64">
        <v>0.03</v>
      </c>
      <c r="T22" s="64">
        <v>2.3E-2</v>
      </c>
      <c r="U22" s="64">
        <v>1.6E-2</v>
      </c>
      <c r="V22" s="64">
        <v>8.9999999999999993E-3</v>
      </c>
      <c r="W22" s="64">
        <v>8.9999999999999993E-3</v>
      </c>
      <c r="X22" s="64">
        <v>1.0999999999999999E-2</v>
      </c>
      <c r="Y22" s="64">
        <v>1.0999999999999999E-2</v>
      </c>
      <c r="Z22" s="64">
        <v>8.9999999999999993E-3</v>
      </c>
      <c r="AA22" s="64">
        <v>1.2E-2</v>
      </c>
      <c r="AB22" s="64">
        <v>1.0999999999999999E-2</v>
      </c>
      <c r="AC22" s="64">
        <v>1.0999999999999999E-2</v>
      </c>
      <c r="AD22" s="64">
        <v>1.4E-2</v>
      </c>
      <c r="AE22" s="64">
        <v>1.4E-2</v>
      </c>
      <c r="AF22" s="64">
        <v>1.4999999999999999E-2</v>
      </c>
      <c r="AG22" s="64">
        <v>1.4E-2</v>
      </c>
      <c r="AH22" s="64">
        <v>1.0999999999999999E-2</v>
      </c>
      <c r="AI22" s="64">
        <v>8.0000000000000002E-3</v>
      </c>
      <c r="AJ22" s="64">
        <v>8.0000000000000002E-3</v>
      </c>
      <c r="AK22" s="68">
        <v>8.0000000000000002E-3</v>
      </c>
      <c r="AL22" s="68">
        <v>8.0000000000000002E-3</v>
      </c>
      <c r="AM22" s="68">
        <v>8.0000000000000002E-3</v>
      </c>
      <c r="AN22" s="68">
        <v>8.0000000000000002E-3</v>
      </c>
      <c r="AO22" s="68">
        <v>8.0000000000000002E-3</v>
      </c>
      <c r="AP22" s="68">
        <v>8.0000000000000002E-3</v>
      </c>
      <c r="AQ22" s="68">
        <v>8.0000000000000002E-3</v>
      </c>
      <c r="AR22" s="68">
        <v>8.0000000000000002E-3</v>
      </c>
      <c r="AS22" s="68">
        <v>8.0000000000000002E-3</v>
      </c>
      <c r="AT22" s="68">
        <v>8.0000000000000002E-3</v>
      </c>
      <c r="AU22" s="68">
        <v>8.0000000000000002E-3</v>
      </c>
      <c r="AV22" s="68">
        <v>8.0000000000000002E-3</v>
      </c>
      <c r="AW22" s="68">
        <v>8.0000000000000002E-3</v>
      </c>
      <c r="AX22" s="68">
        <v>8.0000000000000002E-3</v>
      </c>
      <c r="AY22" s="68">
        <v>8.0000000000000002E-3</v>
      </c>
      <c r="AZ22" s="68">
        <v>8.0000000000000002E-3</v>
      </c>
      <c r="BA22" s="68">
        <v>8.0000000000000002E-3</v>
      </c>
      <c r="BB22" s="68">
        <v>8.0000000000000002E-3</v>
      </c>
      <c r="BC22" s="68">
        <v>8.0000000000000002E-3</v>
      </c>
    </row>
    <row r="23" spans="1:55" s="7" customFormat="1" ht="15" x14ac:dyDescent="0.25">
      <c r="A23" s="21" t="s">
        <v>139</v>
      </c>
      <c r="B23" s="21" t="s">
        <v>47</v>
      </c>
      <c r="C23" s="32" t="s">
        <v>28</v>
      </c>
      <c r="D23" s="32"/>
      <c r="E23" s="66">
        <v>0.19600000000000001</v>
      </c>
      <c r="F23" s="66">
        <v>0.185</v>
      </c>
      <c r="G23" s="66">
        <v>0.17499999999999999</v>
      </c>
      <c r="H23" s="66">
        <v>0.16400000000000001</v>
      </c>
      <c r="I23" s="66">
        <v>0.153</v>
      </c>
      <c r="J23" s="66">
        <v>0.14199999999999999</v>
      </c>
      <c r="K23" s="66">
        <v>0.13200000000000001</v>
      </c>
      <c r="L23" s="66">
        <v>0.121</v>
      </c>
      <c r="M23" s="66">
        <v>0.11</v>
      </c>
      <c r="N23" s="66">
        <v>0.11</v>
      </c>
      <c r="O23" s="66">
        <v>0.1</v>
      </c>
      <c r="P23" s="66">
        <v>0.09</v>
      </c>
      <c r="Q23" s="66">
        <v>0.08</v>
      </c>
      <c r="R23" s="66">
        <v>0.08</v>
      </c>
      <c r="S23" s="66">
        <v>7.0000000000000007E-2</v>
      </c>
      <c r="T23" s="66">
        <v>7.5999999999999998E-2</v>
      </c>
      <c r="U23" s="66">
        <v>8.199999999999999E-2</v>
      </c>
      <c r="V23" s="66">
        <v>8.7999999999999995E-2</v>
      </c>
      <c r="W23" s="66">
        <v>7.653910628179067E-2</v>
      </c>
      <c r="X23" s="66">
        <v>0.10199999999999999</v>
      </c>
      <c r="Y23" s="66">
        <v>0.10199999999999999</v>
      </c>
      <c r="Z23" s="66">
        <v>7.5999999999999998E-2</v>
      </c>
      <c r="AA23" s="66">
        <v>6.0999999999999999E-2</v>
      </c>
      <c r="AB23" s="66">
        <v>4.8000000000000001E-2</v>
      </c>
      <c r="AC23" s="66">
        <v>5.5E-2</v>
      </c>
      <c r="AD23" s="66">
        <v>0.06</v>
      </c>
      <c r="AE23" s="66">
        <v>5.1999999999999998E-2</v>
      </c>
      <c r="AF23" s="66">
        <v>4.7E-2</v>
      </c>
      <c r="AG23" s="66">
        <v>3.3000000000000002E-2</v>
      </c>
      <c r="AH23" s="66">
        <v>1.9E-2</v>
      </c>
      <c r="AI23" s="66">
        <v>1.9E-2</v>
      </c>
      <c r="AJ23" s="66">
        <v>1.4999999999999999E-2</v>
      </c>
      <c r="AK23" s="67">
        <v>1.4999999999999999E-2</v>
      </c>
      <c r="AL23" s="67">
        <v>1.4999999999999999E-2</v>
      </c>
      <c r="AM23" s="67">
        <v>1.4999999999999999E-2</v>
      </c>
      <c r="AN23" s="67">
        <v>1.4999999999999999E-2</v>
      </c>
      <c r="AO23" s="67">
        <v>1.4999999999999999E-2</v>
      </c>
      <c r="AP23" s="67">
        <v>1.4999999999999999E-2</v>
      </c>
      <c r="AQ23" s="67">
        <v>1.4999999999999999E-2</v>
      </c>
      <c r="AR23" s="67">
        <v>1.4999999999999999E-2</v>
      </c>
      <c r="AS23" s="67">
        <v>1.4999999999999999E-2</v>
      </c>
      <c r="AT23" s="67">
        <v>1.4999999999999999E-2</v>
      </c>
      <c r="AU23" s="67">
        <v>1.4999999999999999E-2</v>
      </c>
      <c r="AV23" s="67">
        <v>1.4999999999999999E-2</v>
      </c>
      <c r="AW23" s="67">
        <v>1.4999999999999999E-2</v>
      </c>
      <c r="AX23" s="67">
        <v>1.4999999999999999E-2</v>
      </c>
      <c r="AY23" s="67">
        <v>1.4999999999999999E-2</v>
      </c>
      <c r="AZ23" s="67">
        <v>1.4999999999999999E-2</v>
      </c>
      <c r="BA23" s="67">
        <v>1.4999999999999999E-2</v>
      </c>
      <c r="BB23" s="67">
        <v>1.4999999999999999E-2</v>
      </c>
      <c r="BC23" s="67">
        <v>1.4999999999999999E-2</v>
      </c>
    </row>
    <row r="24" spans="1:55" s="7" customFormat="1" ht="15" x14ac:dyDescent="0.25">
      <c r="A24" s="21"/>
      <c r="B24" s="21" t="s">
        <v>48</v>
      </c>
      <c r="C24" s="35">
        <v>20</v>
      </c>
      <c r="D24" s="35"/>
      <c r="E24" s="66">
        <v>0.19600000000000001</v>
      </c>
      <c r="F24" s="66">
        <v>0.185</v>
      </c>
      <c r="G24" s="66">
        <v>0.17499999999999999</v>
      </c>
      <c r="H24" s="66">
        <v>0.16400000000000001</v>
      </c>
      <c r="I24" s="66">
        <v>0.153</v>
      </c>
      <c r="J24" s="66">
        <v>0.14199999999999999</v>
      </c>
      <c r="K24" s="66">
        <v>0.13200000000000001</v>
      </c>
      <c r="L24" s="66">
        <v>0.121</v>
      </c>
      <c r="M24" s="66">
        <v>0.11</v>
      </c>
      <c r="N24" s="66">
        <v>0.11</v>
      </c>
      <c r="O24" s="66">
        <v>0.1</v>
      </c>
      <c r="P24" s="66">
        <v>0.09</v>
      </c>
      <c r="Q24" s="66">
        <v>0.08</v>
      </c>
      <c r="R24" s="66">
        <v>0.08</v>
      </c>
      <c r="S24" s="66">
        <v>7.0000000000000007E-2</v>
      </c>
      <c r="T24" s="66">
        <v>0.05</v>
      </c>
      <c r="U24" s="66">
        <v>2.9000000000000001E-2</v>
      </c>
      <c r="V24" s="66">
        <v>8.9999999999999993E-3</v>
      </c>
      <c r="W24" s="66">
        <v>5.0127042820762753E-3</v>
      </c>
      <c r="X24" s="66">
        <v>8.0000000000000002E-3</v>
      </c>
      <c r="Y24" s="66">
        <v>8.0000000000000002E-3</v>
      </c>
      <c r="Z24" s="66">
        <v>6.0000000000000001E-3</v>
      </c>
      <c r="AA24" s="66">
        <v>2E-3</v>
      </c>
      <c r="AB24" s="66">
        <v>0.01</v>
      </c>
      <c r="AC24" s="66">
        <v>0.01</v>
      </c>
      <c r="AD24" s="66">
        <v>7.0000000000000001E-3</v>
      </c>
      <c r="AE24" s="66">
        <v>8.0000000000000002E-3</v>
      </c>
      <c r="AF24" s="66">
        <v>4.0000000000000001E-3</v>
      </c>
      <c r="AG24" s="66">
        <v>6.0000000000000001E-3</v>
      </c>
      <c r="AH24" s="66">
        <v>2E-3</v>
      </c>
      <c r="AI24" s="66">
        <v>3.0000000000000001E-3</v>
      </c>
      <c r="AJ24" s="66">
        <v>1E-3</v>
      </c>
      <c r="AK24" s="67">
        <v>1E-3</v>
      </c>
      <c r="AL24" s="67">
        <v>1E-3</v>
      </c>
      <c r="AM24" s="67">
        <v>1E-3</v>
      </c>
      <c r="AN24" s="67">
        <v>1E-3</v>
      </c>
      <c r="AO24" s="67">
        <v>1E-3</v>
      </c>
      <c r="AP24" s="67">
        <v>1E-3</v>
      </c>
      <c r="AQ24" s="67">
        <v>1E-3</v>
      </c>
      <c r="AR24" s="67">
        <v>1E-3</v>
      </c>
      <c r="AS24" s="67">
        <v>1E-3</v>
      </c>
      <c r="AT24" s="67">
        <v>1E-3</v>
      </c>
      <c r="AU24" s="67">
        <v>1E-3</v>
      </c>
      <c r="AV24" s="67">
        <v>1E-3</v>
      </c>
      <c r="AW24" s="67">
        <v>1E-3</v>
      </c>
      <c r="AX24" s="67">
        <v>1E-3</v>
      </c>
      <c r="AY24" s="67">
        <v>1E-3</v>
      </c>
      <c r="AZ24" s="67">
        <v>1E-3</v>
      </c>
      <c r="BA24" s="67">
        <v>1E-3</v>
      </c>
      <c r="BB24" s="67">
        <v>1E-3</v>
      </c>
      <c r="BC24" s="67">
        <v>1E-3</v>
      </c>
    </row>
    <row r="25" spans="1:55" s="7" customFormat="1" ht="15" x14ac:dyDescent="0.25">
      <c r="A25" s="21"/>
      <c r="B25" s="21" t="s">
        <v>49</v>
      </c>
      <c r="C25" s="35">
        <v>50</v>
      </c>
      <c r="D25" s="35"/>
      <c r="E25" s="66">
        <v>0.41199999999999998</v>
      </c>
      <c r="F25" s="66">
        <v>0.40400000000000003</v>
      </c>
      <c r="G25" s="66">
        <v>0.39600000000000002</v>
      </c>
      <c r="H25" s="66">
        <v>0.38900000000000001</v>
      </c>
      <c r="I25" s="66">
        <v>0.38100000000000001</v>
      </c>
      <c r="J25" s="66">
        <v>0.373</v>
      </c>
      <c r="K25" s="66">
        <v>0.36499999999999999</v>
      </c>
      <c r="L25" s="66">
        <v>0.35799999999999998</v>
      </c>
      <c r="M25" s="66">
        <v>0.35</v>
      </c>
      <c r="N25" s="66">
        <v>0.34</v>
      </c>
      <c r="O25" s="66">
        <v>0.33</v>
      </c>
      <c r="P25" s="66">
        <v>0.32</v>
      </c>
      <c r="Q25" s="66">
        <v>0.31</v>
      </c>
      <c r="R25" s="66">
        <v>0.3</v>
      </c>
      <c r="S25" s="66">
        <v>0.28000000000000003</v>
      </c>
      <c r="T25" s="66">
        <v>0.27500000000000002</v>
      </c>
      <c r="U25" s="66">
        <v>0.27</v>
      </c>
      <c r="V25" s="66">
        <v>0.26500000000000001</v>
      </c>
      <c r="W25" s="66">
        <v>0.25233167425281472</v>
      </c>
      <c r="X25" s="66">
        <v>0.248</v>
      </c>
      <c r="Y25" s="66">
        <v>0.248</v>
      </c>
      <c r="Z25" s="66">
        <v>0.23300000000000001</v>
      </c>
      <c r="AA25" s="66">
        <v>0.20699999999999999</v>
      </c>
      <c r="AB25" s="66">
        <v>0.221</v>
      </c>
      <c r="AC25" s="66">
        <v>0.214</v>
      </c>
      <c r="AD25" s="66">
        <v>0.17499999999999999</v>
      </c>
      <c r="AE25" s="66">
        <v>0.17100000000000001</v>
      </c>
      <c r="AF25" s="66">
        <v>0.16</v>
      </c>
      <c r="AG25" s="66">
        <v>0.111</v>
      </c>
      <c r="AH25" s="66">
        <v>0.11</v>
      </c>
      <c r="AI25" s="66">
        <v>0.105</v>
      </c>
      <c r="AJ25" s="66">
        <v>0.10299999999999999</v>
      </c>
      <c r="AK25" s="67">
        <v>7.7249999999999999E-2</v>
      </c>
      <c r="AL25" s="67">
        <v>5.1500000000000004E-2</v>
      </c>
      <c r="AM25" s="67">
        <v>2.5750000000000006E-2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</row>
    <row r="26" spans="1:55" s="7" customFormat="1" ht="15" x14ac:dyDescent="0.25">
      <c r="A26" s="21"/>
      <c r="B26" s="21" t="s">
        <v>50</v>
      </c>
      <c r="C26" s="35">
        <v>0</v>
      </c>
      <c r="D26" s="35"/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3.0000000000000001E-3</v>
      </c>
      <c r="AA26" s="66">
        <v>1.0999999999999999E-2</v>
      </c>
      <c r="AB26" s="66">
        <v>2E-3</v>
      </c>
      <c r="AC26" s="66">
        <v>2E-3</v>
      </c>
      <c r="AD26" s="66">
        <v>2E-3</v>
      </c>
      <c r="AE26" s="66">
        <v>7.0000000000000001E-3</v>
      </c>
      <c r="AF26" s="66">
        <v>1.0999999999999999E-2</v>
      </c>
      <c r="AG26" s="66">
        <v>1.2999999999999999E-2</v>
      </c>
      <c r="AH26" s="66">
        <v>2.4E-2</v>
      </c>
      <c r="AI26" s="66">
        <v>1.2999999999999999E-2</v>
      </c>
      <c r="AJ26" s="66">
        <v>1.2999999999999999E-2</v>
      </c>
      <c r="AK26" s="67">
        <v>1.2999999999999999E-2</v>
      </c>
      <c r="AL26" s="67">
        <v>1.2999999999999999E-2</v>
      </c>
      <c r="AM26" s="67">
        <v>1.2999999999999999E-2</v>
      </c>
      <c r="AN26" s="67">
        <v>1.2999999999999999E-2</v>
      </c>
      <c r="AO26" s="67">
        <v>1.2999999999999999E-2</v>
      </c>
      <c r="AP26" s="67">
        <v>1.2999999999999999E-2</v>
      </c>
      <c r="AQ26" s="67">
        <v>1.2999999999999999E-2</v>
      </c>
      <c r="AR26" s="67">
        <v>1.2999999999999999E-2</v>
      </c>
      <c r="AS26" s="67">
        <v>1.2999999999999999E-2</v>
      </c>
      <c r="AT26" s="67">
        <v>1.2999999999999999E-2</v>
      </c>
      <c r="AU26" s="67">
        <v>1.2999999999999999E-2</v>
      </c>
      <c r="AV26" s="67">
        <v>1.2999999999999999E-2</v>
      </c>
      <c r="AW26" s="67">
        <v>1.2999999999999999E-2</v>
      </c>
      <c r="AX26" s="67">
        <v>1.2999999999999999E-2</v>
      </c>
      <c r="AY26" s="67">
        <v>1.2999999999999999E-2</v>
      </c>
      <c r="AZ26" s="67">
        <v>1.2999999999999999E-2</v>
      </c>
      <c r="BA26" s="67">
        <v>1.2999999999999999E-2</v>
      </c>
      <c r="BB26" s="67">
        <v>1.2999999999999999E-2</v>
      </c>
      <c r="BC26" s="67">
        <v>1.2999999999999999E-2</v>
      </c>
    </row>
    <row r="27" spans="1:55" s="7" customFormat="1" ht="15" x14ac:dyDescent="0.25">
      <c r="A27" s="21"/>
      <c r="B27" s="21" t="s">
        <v>137</v>
      </c>
      <c r="C27" s="35" t="s">
        <v>138</v>
      </c>
      <c r="D27" s="35"/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1.0999999999999999E-2</v>
      </c>
      <c r="AA27" s="66">
        <v>1.2E-2</v>
      </c>
      <c r="AB27" s="66">
        <v>5.0000000000000001E-3</v>
      </c>
      <c r="AC27" s="66">
        <v>6.0000000000000001E-3</v>
      </c>
      <c r="AD27" s="66">
        <v>8.9999999999999993E-3</v>
      </c>
      <c r="AE27" s="66">
        <v>1.0999999999999999E-2</v>
      </c>
      <c r="AF27" s="66">
        <v>2.4E-2</v>
      </c>
      <c r="AG27" s="66">
        <v>2.7E-2</v>
      </c>
      <c r="AH27" s="66">
        <v>1.4999999999999999E-2</v>
      </c>
      <c r="AI27" s="66">
        <v>1.2999999999999999E-2</v>
      </c>
      <c r="AJ27" s="66">
        <v>1.9E-2</v>
      </c>
      <c r="AK27" s="67">
        <v>1.9E-2</v>
      </c>
      <c r="AL27" s="67">
        <v>1.9E-2</v>
      </c>
      <c r="AM27" s="67">
        <v>1.9E-2</v>
      </c>
      <c r="AN27" s="67">
        <v>1.9E-2</v>
      </c>
      <c r="AO27" s="67">
        <v>1.9E-2</v>
      </c>
      <c r="AP27" s="67">
        <v>1.9E-2</v>
      </c>
      <c r="AQ27" s="67">
        <v>1.9E-2</v>
      </c>
      <c r="AR27" s="67">
        <v>1.9E-2</v>
      </c>
      <c r="AS27" s="67">
        <v>1.9E-2</v>
      </c>
      <c r="AT27" s="67">
        <v>1.9E-2</v>
      </c>
      <c r="AU27" s="67">
        <v>1.9E-2</v>
      </c>
      <c r="AV27" s="67">
        <v>1.9E-2</v>
      </c>
      <c r="AW27" s="67">
        <v>1.9E-2</v>
      </c>
      <c r="AX27" s="67">
        <v>1.9E-2</v>
      </c>
      <c r="AY27" s="67">
        <v>1.9E-2</v>
      </c>
      <c r="AZ27" s="67">
        <v>1.9E-2</v>
      </c>
      <c r="BA27" s="67">
        <v>1.9E-2</v>
      </c>
      <c r="BB27" s="67">
        <v>1.9E-2</v>
      </c>
      <c r="BC27" s="67">
        <v>1.9E-2</v>
      </c>
    </row>
    <row r="28" spans="1:55" s="7" customFormat="1" ht="15" x14ac:dyDescent="0.25">
      <c r="A28" s="21"/>
      <c r="B28" s="21" t="s">
        <v>51</v>
      </c>
      <c r="C28" s="35">
        <v>0</v>
      </c>
      <c r="D28" s="35"/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2E-3</v>
      </c>
      <c r="AA28" s="66">
        <v>1E-3</v>
      </c>
      <c r="AB28" s="66">
        <v>4.0000000000000001E-3</v>
      </c>
      <c r="AC28" s="66">
        <v>3.0000000000000001E-3</v>
      </c>
      <c r="AD28" s="66">
        <v>5.0000000000000001E-3</v>
      </c>
      <c r="AE28" s="66">
        <v>7.0000000000000001E-3</v>
      </c>
      <c r="AF28" s="66">
        <v>1.4999999999999999E-2</v>
      </c>
      <c r="AG28" s="66">
        <v>1.2999999999999999E-2</v>
      </c>
      <c r="AH28" s="66">
        <v>1.2999999999999999E-2</v>
      </c>
      <c r="AI28" s="66">
        <v>1.7000000000000001E-2</v>
      </c>
      <c r="AJ28" s="66">
        <v>2.1999999999999999E-2</v>
      </c>
      <c r="AK28" s="67">
        <v>2.1999999999999999E-2</v>
      </c>
      <c r="AL28" s="67">
        <v>2.1999999999999999E-2</v>
      </c>
      <c r="AM28" s="67">
        <v>2.1999999999999999E-2</v>
      </c>
      <c r="AN28" s="67">
        <v>2.1999999999999999E-2</v>
      </c>
      <c r="AO28" s="67">
        <v>2.1999999999999999E-2</v>
      </c>
      <c r="AP28" s="67">
        <v>2.1999999999999999E-2</v>
      </c>
      <c r="AQ28" s="67">
        <v>2.1999999999999999E-2</v>
      </c>
      <c r="AR28" s="67">
        <v>2.1999999999999999E-2</v>
      </c>
      <c r="AS28" s="67">
        <v>2.1999999999999999E-2</v>
      </c>
      <c r="AT28" s="67">
        <v>2.1999999999999999E-2</v>
      </c>
      <c r="AU28" s="67">
        <v>2.1999999999999999E-2</v>
      </c>
      <c r="AV28" s="67">
        <v>2.1999999999999999E-2</v>
      </c>
      <c r="AW28" s="67">
        <v>2.1999999999999999E-2</v>
      </c>
      <c r="AX28" s="67">
        <v>2.1999999999999999E-2</v>
      </c>
      <c r="AY28" s="67">
        <v>2.1999999999999999E-2</v>
      </c>
      <c r="AZ28" s="67">
        <v>2.1999999999999999E-2</v>
      </c>
      <c r="BA28" s="67">
        <v>2.1999999999999999E-2</v>
      </c>
      <c r="BB28" s="67">
        <v>2.1999999999999999E-2</v>
      </c>
      <c r="BC28" s="67">
        <v>2.1999999999999999E-2</v>
      </c>
    </row>
    <row r="29" spans="1:55" s="7" customFormat="1" ht="15" x14ac:dyDescent="0.25">
      <c r="A29" s="21"/>
      <c r="B29" s="21" t="s">
        <v>52</v>
      </c>
      <c r="C29" s="35">
        <v>10</v>
      </c>
      <c r="D29" s="35"/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3.0000000000000001E-3</v>
      </c>
      <c r="AA29" s="66">
        <v>2E-3</v>
      </c>
      <c r="AB29" s="66">
        <v>4.0000000000000001E-3</v>
      </c>
      <c r="AC29" s="66">
        <v>1E-3</v>
      </c>
      <c r="AD29" s="66">
        <v>2E-3</v>
      </c>
      <c r="AE29" s="66">
        <v>3.0000000000000001E-3</v>
      </c>
      <c r="AF29" s="66">
        <v>3.0000000000000001E-3</v>
      </c>
      <c r="AG29" s="66">
        <v>3.0000000000000001E-3</v>
      </c>
      <c r="AH29" s="66">
        <v>3.0000000000000001E-3</v>
      </c>
      <c r="AI29" s="66">
        <v>5.0000000000000001E-3</v>
      </c>
      <c r="AJ29" s="66">
        <v>4.0000000000000001E-3</v>
      </c>
      <c r="AK29" s="67">
        <v>4.0000000000000001E-3</v>
      </c>
      <c r="AL29" s="67">
        <v>4.0000000000000001E-3</v>
      </c>
      <c r="AM29" s="67">
        <v>4.0000000000000001E-3</v>
      </c>
      <c r="AN29" s="67">
        <v>4.0000000000000001E-3</v>
      </c>
      <c r="AO29" s="67">
        <v>4.0000000000000001E-3</v>
      </c>
      <c r="AP29" s="67">
        <v>4.0000000000000001E-3</v>
      </c>
      <c r="AQ29" s="67">
        <v>4.0000000000000001E-3</v>
      </c>
      <c r="AR29" s="67">
        <v>4.0000000000000001E-3</v>
      </c>
      <c r="AS29" s="67">
        <v>4.0000000000000001E-3</v>
      </c>
      <c r="AT29" s="67">
        <v>4.0000000000000001E-3</v>
      </c>
      <c r="AU29" s="67">
        <v>4.0000000000000001E-3</v>
      </c>
      <c r="AV29" s="67">
        <v>4.0000000000000001E-3</v>
      </c>
      <c r="AW29" s="67">
        <v>4.0000000000000001E-3</v>
      </c>
      <c r="AX29" s="67">
        <v>4.0000000000000001E-3</v>
      </c>
      <c r="AY29" s="67">
        <v>4.0000000000000001E-3</v>
      </c>
      <c r="AZ29" s="67">
        <v>4.0000000000000001E-3</v>
      </c>
      <c r="BA29" s="67">
        <v>4.0000000000000001E-3</v>
      </c>
      <c r="BB29" s="67">
        <v>4.0000000000000001E-3</v>
      </c>
      <c r="BC29" s="67">
        <v>4.0000000000000001E-3</v>
      </c>
    </row>
    <row r="30" spans="1:55" s="7" customFormat="1" ht="15" x14ac:dyDescent="0.25">
      <c r="A30" s="21"/>
      <c r="B30" s="21" t="s">
        <v>45</v>
      </c>
      <c r="C30" s="32" t="s">
        <v>28</v>
      </c>
      <c r="D30" s="32"/>
      <c r="E30" s="66">
        <v>3.1E-2</v>
      </c>
      <c r="F30" s="66">
        <v>2.7E-2</v>
      </c>
      <c r="G30" s="66">
        <v>2.3E-2</v>
      </c>
      <c r="H30" s="66">
        <v>1.9E-2</v>
      </c>
      <c r="I30" s="66">
        <v>1.4999999999999999E-2</v>
      </c>
      <c r="J30" s="66">
        <v>1.2E-2</v>
      </c>
      <c r="K30" s="66">
        <v>8.0000000000000002E-3</v>
      </c>
      <c r="L30" s="66">
        <v>4.0000000000000001E-3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0.19700000000000001</v>
      </c>
      <c r="U30" s="66">
        <v>0.39500000000000002</v>
      </c>
      <c r="V30" s="66">
        <v>0.59199999999999997</v>
      </c>
      <c r="W30" s="66">
        <v>0.62393503995307431</v>
      </c>
      <c r="X30" s="66">
        <v>0.58399999999999996</v>
      </c>
      <c r="Y30" s="66">
        <v>0.58599999999999997</v>
      </c>
      <c r="Z30" s="66">
        <v>0.59399999999999997</v>
      </c>
      <c r="AA30" s="66">
        <v>0.63200000000000001</v>
      </c>
      <c r="AB30" s="66">
        <v>0.60199999999999998</v>
      </c>
      <c r="AC30" s="66">
        <v>0.64700000000000002</v>
      </c>
      <c r="AD30" s="66">
        <v>0.67700000000000005</v>
      </c>
      <c r="AE30" s="66">
        <v>0.68500000000000005</v>
      </c>
      <c r="AF30" s="66">
        <v>0.68100000000000005</v>
      </c>
      <c r="AG30" s="66">
        <v>0.75800000000000001</v>
      </c>
      <c r="AH30" s="66">
        <v>0.78100000000000003</v>
      </c>
      <c r="AI30" s="66">
        <v>0.79600000000000004</v>
      </c>
      <c r="AJ30" s="66">
        <v>0.79200000000000004</v>
      </c>
      <c r="AK30" s="67">
        <v>0.81774999999999998</v>
      </c>
      <c r="AL30" s="67">
        <v>0.84349999999999992</v>
      </c>
      <c r="AM30" s="67">
        <v>0.86924999999999986</v>
      </c>
      <c r="AN30" s="67">
        <v>0.89500000000000002</v>
      </c>
      <c r="AO30" s="67">
        <v>0.89500000000000002</v>
      </c>
      <c r="AP30" s="67">
        <v>0.89500000000000002</v>
      </c>
      <c r="AQ30" s="67">
        <v>0.89500000000000002</v>
      </c>
      <c r="AR30" s="67">
        <v>0.89500000000000002</v>
      </c>
      <c r="AS30" s="67">
        <v>0.89500000000000002</v>
      </c>
      <c r="AT30" s="67">
        <v>0.89500000000000002</v>
      </c>
      <c r="AU30" s="67">
        <v>0.89500000000000002</v>
      </c>
      <c r="AV30" s="67">
        <v>0.89500000000000002</v>
      </c>
      <c r="AW30" s="67">
        <v>0.89500000000000002</v>
      </c>
      <c r="AX30" s="67">
        <v>0.89500000000000002</v>
      </c>
      <c r="AY30" s="67">
        <v>0.89500000000000002</v>
      </c>
      <c r="AZ30" s="67">
        <v>0.89500000000000002</v>
      </c>
      <c r="BA30" s="67">
        <v>0.89500000000000002</v>
      </c>
      <c r="BB30" s="67">
        <v>0.89500000000000002</v>
      </c>
      <c r="BC30" s="67">
        <v>0.89500000000000002</v>
      </c>
    </row>
    <row r="31" spans="1:55" s="7" customFormat="1" ht="15" x14ac:dyDescent="0.25">
      <c r="A31" s="21"/>
      <c r="B31" s="21" t="s">
        <v>53</v>
      </c>
      <c r="C31" s="35">
        <v>0</v>
      </c>
      <c r="D31" s="35"/>
      <c r="E31" s="66">
        <v>0.10199999999999999</v>
      </c>
      <c r="F31" s="66">
        <v>0.123</v>
      </c>
      <c r="G31" s="66">
        <v>0.14199999999999999</v>
      </c>
      <c r="H31" s="66">
        <v>0.16300000000000001</v>
      </c>
      <c r="I31" s="66">
        <v>0.184</v>
      </c>
      <c r="J31" s="66">
        <v>0.20399999999999999</v>
      </c>
      <c r="K31" s="66">
        <v>0.224</v>
      </c>
      <c r="L31" s="66">
        <v>0.245</v>
      </c>
      <c r="M31" s="66">
        <v>0.27</v>
      </c>
      <c r="N31" s="66">
        <v>0.28999999999999998</v>
      </c>
      <c r="O31" s="66">
        <v>0.33</v>
      </c>
      <c r="P31" s="66">
        <v>0.37</v>
      </c>
      <c r="Q31" s="66">
        <v>0.41</v>
      </c>
      <c r="R31" s="66">
        <v>0.45</v>
      </c>
      <c r="S31" s="66">
        <v>0.48</v>
      </c>
      <c r="T31" s="66">
        <v>0.32700000000000001</v>
      </c>
      <c r="U31" s="66">
        <v>0.17399999999999999</v>
      </c>
      <c r="V31" s="66">
        <v>0.02</v>
      </c>
      <c r="W31" s="66">
        <v>2.2629053173961924E-2</v>
      </c>
      <c r="X31" s="66">
        <v>3.1E-2</v>
      </c>
      <c r="Y31" s="66">
        <v>3.1E-2</v>
      </c>
      <c r="Z31" s="66">
        <v>2.5999999999999999E-2</v>
      </c>
      <c r="AA31" s="66">
        <v>3.5999999999999997E-2</v>
      </c>
      <c r="AB31" s="66">
        <v>4.4999999999999998E-2</v>
      </c>
      <c r="AC31" s="66">
        <v>2.5999999999999999E-2</v>
      </c>
      <c r="AD31" s="66">
        <v>2.5999999999999999E-2</v>
      </c>
      <c r="AE31" s="66">
        <v>0.02</v>
      </c>
      <c r="AF31" s="66">
        <v>0.02</v>
      </c>
      <c r="AG31" s="66">
        <v>1.2E-2</v>
      </c>
      <c r="AH31" s="66">
        <v>2.1000000000000001E-2</v>
      </c>
      <c r="AI31" s="66">
        <v>1.7000000000000001E-2</v>
      </c>
      <c r="AJ31" s="66">
        <v>1.7999999999999999E-2</v>
      </c>
      <c r="AK31" s="67">
        <v>1.7999999999999999E-2</v>
      </c>
      <c r="AL31" s="67">
        <v>1.7999999999999999E-2</v>
      </c>
      <c r="AM31" s="67">
        <v>1.7999999999999999E-2</v>
      </c>
      <c r="AN31" s="67">
        <v>1.7999999999999999E-2</v>
      </c>
      <c r="AO31" s="67">
        <v>1.7999999999999999E-2</v>
      </c>
      <c r="AP31" s="67">
        <v>1.7999999999999999E-2</v>
      </c>
      <c r="AQ31" s="67">
        <v>1.7999999999999999E-2</v>
      </c>
      <c r="AR31" s="67">
        <v>1.7999999999999999E-2</v>
      </c>
      <c r="AS31" s="67">
        <v>1.7999999999999999E-2</v>
      </c>
      <c r="AT31" s="67">
        <v>1.7999999999999999E-2</v>
      </c>
      <c r="AU31" s="67">
        <v>1.7999999999999999E-2</v>
      </c>
      <c r="AV31" s="67">
        <v>1.7999999999999999E-2</v>
      </c>
      <c r="AW31" s="67">
        <v>1.7999999999999999E-2</v>
      </c>
      <c r="AX31" s="67">
        <v>1.7999999999999999E-2</v>
      </c>
      <c r="AY31" s="67">
        <v>1.7999999999999999E-2</v>
      </c>
      <c r="AZ31" s="67">
        <v>1.7999999999999999E-2</v>
      </c>
      <c r="BA31" s="67">
        <v>1.7999999999999999E-2</v>
      </c>
      <c r="BB31" s="67">
        <v>1.7999999999999999E-2</v>
      </c>
      <c r="BC31" s="67">
        <v>1.7999999999999999E-2</v>
      </c>
    </row>
    <row r="32" spans="1:55" s="7" customFormat="1" ht="15" x14ac:dyDescent="0.25">
      <c r="A32" s="21"/>
      <c r="B32" s="21" t="s">
        <v>54</v>
      </c>
      <c r="C32" s="35">
        <v>85</v>
      </c>
      <c r="D32" s="35"/>
      <c r="E32" s="66">
        <v>4.2000000000000003E-2</v>
      </c>
      <c r="F32" s="66">
        <v>5.0999999999999997E-2</v>
      </c>
      <c r="G32" s="66">
        <v>5.8999999999999997E-2</v>
      </c>
      <c r="H32" s="66">
        <v>6.8000000000000005E-2</v>
      </c>
      <c r="I32" s="66">
        <v>7.5999999999999998E-2</v>
      </c>
      <c r="J32" s="66">
        <v>8.5000000000000006E-2</v>
      </c>
      <c r="K32" s="66">
        <v>9.2999999999999999E-2</v>
      </c>
      <c r="L32" s="66">
        <v>0.10100000000000001</v>
      </c>
      <c r="M32" s="66">
        <v>0.11</v>
      </c>
      <c r="N32" s="66">
        <v>0.1</v>
      </c>
      <c r="O32" s="66">
        <v>0.09</v>
      </c>
      <c r="P32" s="66">
        <v>0.08</v>
      </c>
      <c r="Q32" s="66">
        <v>7.0000000000000007E-2</v>
      </c>
      <c r="R32" s="66">
        <v>0.05</v>
      </c>
      <c r="S32" s="66">
        <v>0.06</v>
      </c>
      <c r="T32" s="66">
        <v>4.2999999999999997E-2</v>
      </c>
      <c r="U32" s="66">
        <v>2.7E-2</v>
      </c>
      <c r="V32" s="66">
        <v>1.0999999999999999E-2</v>
      </c>
      <c r="W32" s="66">
        <v>7.1883904618684638E-3</v>
      </c>
      <c r="X32" s="66">
        <v>8.0000000000000002E-3</v>
      </c>
      <c r="Y32" s="66">
        <v>8.0000000000000002E-3</v>
      </c>
      <c r="Z32" s="66">
        <v>1.4E-2</v>
      </c>
      <c r="AA32" s="66">
        <v>0.01</v>
      </c>
      <c r="AB32" s="66">
        <v>1.4999999999999999E-2</v>
      </c>
      <c r="AC32" s="66">
        <v>3.0000000000000001E-3</v>
      </c>
      <c r="AD32" s="66">
        <v>8.9999999999999993E-3</v>
      </c>
      <c r="AE32" s="66">
        <v>7.0000000000000001E-3</v>
      </c>
      <c r="AF32" s="66">
        <v>1.0999999999999999E-2</v>
      </c>
      <c r="AG32" s="66">
        <v>1.0999999999999999E-2</v>
      </c>
      <c r="AH32" s="66">
        <v>2E-3</v>
      </c>
      <c r="AI32" s="66">
        <v>2E-3</v>
      </c>
      <c r="AJ32" s="66">
        <v>3.0000000000000001E-3</v>
      </c>
      <c r="AK32" s="67">
        <v>3.0000000000000001E-3</v>
      </c>
      <c r="AL32" s="67">
        <v>3.0000000000000001E-3</v>
      </c>
      <c r="AM32" s="67">
        <v>3.0000000000000001E-3</v>
      </c>
      <c r="AN32" s="67">
        <v>3.0000000000000001E-3</v>
      </c>
      <c r="AO32" s="67">
        <v>3.0000000000000001E-3</v>
      </c>
      <c r="AP32" s="67">
        <v>3.0000000000000001E-3</v>
      </c>
      <c r="AQ32" s="67">
        <v>3.0000000000000001E-3</v>
      </c>
      <c r="AR32" s="67">
        <v>3.0000000000000001E-3</v>
      </c>
      <c r="AS32" s="67">
        <v>3.0000000000000001E-3</v>
      </c>
      <c r="AT32" s="67">
        <v>3.0000000000000001E-3</v>
      </c>
      <c r="AU32" s="67">
        <v>3.0000000000000001E-3</v>
      </c>
      <c r="AV32" s="67">
        <v>3.0000000000000001E-3</v>
      </c>
      <c r="AW32" s="67">
        <v>3.0000000000000001E-3</v>
      </c>
      <c r="AX32" s="67">
        <v>3.0000000000000001E-3</v>
      </c>
      <c r="AY32" s="67">
        <v>3.0000000000000001E-3</v>
      </c>
      <c r="AZ32" s="67">
        <v>3.0000000000000001E-3</v>
      </c>
      <c r="BA32" s="67">
        <v>3.0000000000000001E-3</v>
      </c>
      <c r="BB32" s="67">
        <v>3.0000000000000001E-3</v>
      </c>
      <c r="BC32" s="67">
        <v>3.0000000000000001E-3</v>
      </c>
    </row>
    <row r="33" spans="1:55" s="7" customFormat="1" ht="15" x14ac:dyDescent="0.25">
      <c r="A33" s="21"/>
      <c r="B33" s="21" t="s">
        <v>55</v>
      </c>
      <c r="C33" s="35">
        <v>0</v>
      </c>
      <c r="D33" s="35"/>
      <c r="E33" s="66">
        <v>8.0000000000000002E-3</v>
      </c>
      <c r="F33" s="66">
        <v>8.9999999999999993E-3</v>
      </c>
      <c r="G33" s="66">
        <v>1.0999999999999999E-2</v>
      </c>
      <c r="H33" s="66">
        <v>1.2E-2</v>
      </c>
      <c r="I33" s="66">
        <v>1.4E-2</v>
      </c>
      <c r="J33" s="66">
        <v>1.4999999999999999E-2</v>
      </c>
      <c r="K33" s="66">
        <v>1.7000000000000001E-2</v>
      </c>
      <c r="L33" s="66">
        <v>1.7999999999999999E-2</v>
      </c>
      <c r="M33" s="66">
        <v>0.02</v>
      </c>
      <c r="N33" s="66">
        <v>0.02</v>
      </c>
      <c r="O33" s="66">
        <v>0.02</v>
      </c>
      <c r="P33" s="66">
        <v>0.02</v>
      </c>
      <c r="Q33" s="66">
        <v>0.02</v>
      </c>
      <c r="R33" s="66">
        <v>0.01</v>
      </c>
      <c r="S33" s="66">
        <v>0.01</v>
      </c>
      <c r="T33" s="66">
        <v>0.01</v>
      </c>
      <c r="U33" s="66">
        <v>1.0999999999999999E-2</v>
      </c>
      <c r="V33" s="66">
        <v>1.0999999999999999E-2</v>
      </c>
      <c r="W33" s="66">
        <v>1.1597269945147788E-2</v>
      </c>
      <c r="X33" s="66">
        <v>1.7000000000000001E-2</v>
      </c>
      <c r="Y33" s="66">
        <v>1.7000000000000001E-2</v>
      </c>
      <c r="Z33" s="66">
        <v>2.9000000000000001E-2</v>
      </c>
      <c r="AA33" s="66">
        <v>2.5000000000000001E-2</v>
      </c>
      <c r="AB33" s="66">
        <v>4.2999999999999997E-2</v>
      </c>
      <c r="AC33" s="66">
        <v>3.2000000000000001E-2</v>
      </c>
      <c r="AD33" s="66">
        <v>2.5999999999999999E-2</v>
      </c>
      <c r="AE33" s="66">
        <v>2.7E-2</v>
      </c>
      <c r="AF33" s="66">
        <v>2.1000000000000001E-2</v>
      </c>
      <c r="AG33" s="66">
        <v>1.2999999999999999E-2</v>
      </c>
      <c r="AH33" s="66">
        <v>8.0000000000000002E-3</v>
      </c>
      <c r="AI33" s="66">
        <v>7.0000000000000001E-3</v>
      </c>
      <c r="AJ33" s="66">
        <v>7.0000000000000001E-3</v>
      </c>
      <c r="AK33" s="67">
        <v>7.0000000000000001E-3</v>
      </c>
      <c r="AL33" s="67">
        <v>7.0000000000000001E-3</v>
      </c>
      <c r="AM33" s="67">
        <v>7.0000000000000001E-3</v>
      </c>
      <c r="AN33" s="67">
        <v>7.0000000000000001E-3</v>
      </c>
      <c r="AO33" s="67">
        <v>7.0000000000000001E-3</v>
      </c>
      <c r="AP33" s="67">
        <v>7.0000000000000001E-3</v>
      </c>
      <c r="AQ33" s="67">
        <v>7.0000000000000001E-3</v>
      </c>
      <c r="AR33" s="67">
        <v>7.0000000000000001E-3</v>
      </c>
      <c r="AS33" s="67">
        <v>7.0000000000000001E-3</v>
      </c>
      <c r="AT33" s="67">
        <v>7.0000000000000001E-3</v>
      </c>
      <c r="AU33" s="67">
        <v>7.0000000000000001E-3</v>
      </c>
      <c r="AV33" s="67">
        <v>7.0000000000000001E-3</v>
      </c>
      <c r="AW33" s="67">
        <v>7.0000000000000001E-3</v>
      </c>
      <c r="AX33" s="67">
        <v>7.0000000000000001E-3</v>
      </c>
      <c r="AY33" s="67">
        <v>7.0000000000000001E-3</v>
      </c>
      <c r="AZ33" s="67">
        <v>7.0000000000000001E-3</v>
      </c>
      <c r="BA33" s="67">
        <v>7.0000000000000001E-3</v>
      </c>
      <c r="BB33" s="67">
        <v>7.0000000000000001E-3</v>
      </c>
      <c r="BC33" s="67">
        <v>7.0000000000000001E-3</v>
      </c>
    </row>
    <row r="34" spans="1:55" s="7" customFormat="1" ht="15" x14ac:dyDescent="0.25">
      <c r="A34" s="33"/>
      <c r="B34" s="33" t="s">
        <v>56</v>
      </c>
      <c r="C34" s="36">
        <v>0</v>
      </c>
      <c r="D34" s="36"/>
      <c r="E34" s="64">
        <v>1.2999999999999999E-2</v>
      </c>
      <c r="F34" s="64">
        <v>1.6E-2</v>
      </c>
      <c r="G34" s="64">
        <v>1.9E-2</v>
      </c>
      <c r="H34" s="64">
        <v>2.1000000000000001E-2</v>
      </c>
      <c r="I34" s="64">
        <v>2.4E-2</v>
      </c>
      <c r="J34" s="64">
        <v>2.7E-2</v>
      </c>
      <c r="K34" s="64">
        <v>2.9000000000000001E-2</v>
      </c>
      <c r="L34" s="64">
        <v>3.2000000000000001E-2</v>
      </c>
      <c r="M34" s="64">
        <v>0.03</v>
      </c>
      <c r="N34" s="64">
        <v>0.03</v>
      </c>
      <c r="O34" s="64">
        <v>0.03</v>
      </c>
      <c r="P34" s="64">
        <v>0.03</v>
      </c>
      <c r="Q34" s="64">
        <v>0.03</v>
      </c>
      <c r="R34" s="64">
        <v>0.03</v>
      </c>
      <c r="S34" s="64">
        <v>0.03</v>
      </c>
      <c r="T34" s="64">
        <v>2.1000000000000001E-2</v>
      </c>
      <c r="U34" s="64">
        <v>1.0999999999999999E-2</v>
      </c>
      <c r="V34" s="64">
        <v>2E-3</v>
      </c>
      <c r="W34" s="64">
        <v>9.5845206158246183E-5</v>
      </c>
      <c r="X34" s="64">
        <v>0</v>
      </c>
      <c r="Y34" s="64">
        <v>0</v>
      </c>
      <c r="Z34" s="64">
        <v>3.0000000000000001E-3</v>
      </c>
      <c r="AA34" s="64">
        <v>1E-3</v>
      </c>
      <c r="AB34" s="64">
        <v>1E-3</v>
      </c>
      <c r="AC34" s="64">
        <v>1E-3</v>
      </c>
      <c r="AD34" s="64">
        <v>2E-3</v>
      </c>
      <c r="AE34" s="64">
        <v>2E-3</v>
      </c>
      <c r="AF34" s="64">
        <v>3.0000000000000001E-3</v>
      </c>
      <c r="AG34" s="64">
        <v>0</v>
      </c>
      <c r="AH34" s="64">
        <v>2E-3</v>
      </c>
      <c r="AI34" s="64">
        <v>3.0000000000000001E-3</v>
      </c>
      <c r="AJ34" s="64">
        <v>3.0000000000000001E-3</v>
      </c>
      <c r="AK34" s="68">
        <v>3.0000000000000001E-3</v>
      </c>
      <c r="AL34" s="68">
        <v>3.0000000000000001E-3</v>
      </c>
      <c r="AM34" s="68">
        <v>3.0000000000000001E-3</v>
      </c>
      <c r="AN34" s="68">
        <v>3.0000000000000001E-3</v>
      </c>
      <c r="AO34" s="68">
        <v>3.0000000000000001E-3</v>
      </c>
      <c r="AP34" s="68">
        <v>3.0000000000000001E-3</v>
      </c>
      <c r="AQ34" s="68">
        <v>3.0000000000000001E-3</v>
      </c>
      <c r="AR34" s="68">
        <v>3.0000000000000001E-3</v>
      </c>
      <c r="AS34" s="68">
        <v>3.0000000000000001E-3</v>
      </c>
      <c r="AT34" s="68">
        <v>3.0000000000000001E-3</v>
      </c>
      <c r="AU34" s="68">
        <v>3.0000000000000001E-3</v>
      </c>
      <c r="AV34" s="68">
        <v>3.0000000000000001E-3</v>
      </c>
      <c r="AW34" s="68">
        <v>3.0000000000000001E-3</v>
      </c>
      <c r="AX34" s="68">
        <v>3.0000000000000001E-3</v>
      </c>
      <c r="AY34" s="68">
        <v>3.0000000000000001E-3</v>
      </c>
      <c r="AZ34" s="68">
        <v>3.0000000000000001E-3</v>
      </c>
      <c r="BA34" s="68">
        <v>3.0000000000000001E-3</v>
      </c>
      <c r="BB34" s="68">
        <v>3.0000000000000001E-3</v>
      </c>
      <c r="BC34" s="68">
        <v>3.0000000000000001E-3</v>
      </c>
    </row>
    <row r="35" spans="1:55" s="7" customFormat="1" ht="15" x14ac:dyDescent="0.25">
      <c r="A35" s="21" t="s">
        <v>140</v>
      </c>
      <c r="B35" s="21" t="s">
        <v>45</v>
      </c>
      <c r="C35" s="32" t="s">
        <v>28</v>
      </c>
      <c r="D35" s="32"/>
      <c r="E35" s="66">
        <v>1</v>
      </c>
      <c r="F35" s="66">
        <v>1</v>
      </c>
      <c r="G35" s="66">
        <v>1</v>
      </c>
      <c r="H35" s="66">
        <v>1</v>
      </c>
      <c r="I35" s="66">
        <v>1</v>
      </c>
      <c r="J35" s="66">
        <v>1</v>
      </c>
      <c r="K35" s="66">
        <v>1</v>
      </c>
      <c r="L35" s="66">
        <v>1</v>
      </c>
      <c r="M35" s="66">
        <v>1</v>
      </c>
      <c r="N35" s="66">
        <v>1</v>
      </c>
      <c r="O35" s="66">
        <v>1</v>
      </c>
      <c r="P35" s="66">
        <v>0.89</v>
      </c>
      <c r="Q35" s="66">
        <v>0.84</v>
      </c>
      <c r="R35" s="66">
        <v>0.83</v>
      </c>
      <c r="S35" s="66">
        <v>0.8</v>
      </c>
      <c r="T35" s="66">
        <v>0.85399999999999998</v>
      </c>
      <c r="U35" s="66">
        <v>0.90799999999999992</v>
      </c>
      <c r="V35" s="66">
        <v>0.96199999999999997</v>
      </c>
      <c r="W35" s="66">
        <v>0.96299999999999997</v>
      </c>
      <c r="X35" s="66">
        <v>0.96399999999999997</v>
      </c>
      <c r="Y35" s="66">
        <v>0.96399999999999997</v>
      </c>
      <c r="Z35" s="66">
        <v>0.96399999999999997</v>
      </c>
      <c r="AA35" s="66">
        <v>0.96399999999999997</v>
      </c>
      <c r="AB35" s="66">
        <v>0.96899999999999997</v>
      </c>
      <c r="AC35" s="66">
        <v>0.96399999999999997</v>
      </c>
      <c r="AD35" s="66">
        <v>0.96399999999999997</v>
      </c>
      <c r="AE35" s="66">
        <v>0.96599999999999997</v>
      </c>
      <c r="AF35" s="66">
        <v>0.96599999999999997</v>
      </c>
      <c r="AG35" s="66">
        <v>0.96499999999999997</v>
      </c>
      <c r="AH35" s="66">
        <v>0.96699999999999997</v>
      </c>
      <c r="AI35" s="66">
        <v>0.96599999999999997</v>
      </c>
      <c r="AJ35" s="66">
        <v>0.96699999999999997</v>
      </c>
      <c r="AK35" s="67">
        <v>0.95955555555555549</v>
      </c>
      <c r="AL35" s="67">
        <v>0.95211111111111102</v>
      </c>
      <c r="AM35" s="67">
        <v>0.94466666666666654</v>
      </c>
      <c r="AN35" s="67">
        <v>0.93722222222222207</v>
      </c>
      <c r="AO35" s="67">
        <v>0.92977777777777759</v>
      </c>
      <c r="AP35" s="67">
        <v>0.92233333333333312</v>
      </c>
      <c r="AQ35" s="67">
        <v>0.91488888888888864</v>
      </c>
      <c r="AR35" s="67">
        <v>0.90744444444444416</v>
      </c>
      <c r="AS35" s="67">
        <v>0.9</v>
      </c>
      <c r="AT35" s="67">
        <v>0.9</v>
      </c>
      <c r="AU35" s="67">
        <v>0.9</v>
      </c>
      <c r="AV35" s="67">
        <v>0.9</v>
      </c>
      <c r="AW35" s="67">
        <v>0.9</v>
      </c>
      <c r="AX35" s="67">
        <v>0.9</v>
      </c>
      <c r="AY35" s="67">
        <v>0.9</v>
      </c>
      <c r="AZ35" s="67">
        <v>0.9</v>
      </c>
      <c r="BA35" s="67">
        <v>0.9</v>
      </c>
      <c r="BB35" s="67">
        <v>0.9</v>
      </c>
      <c r="BC35" s="67">
        <v>0.9</v>
      </c>
    </row>
    <row r="36" spans="1:55" s="7" customFormat="1" ht="15" x14ac:dyDescent="0.25">
      <c r="A36" s="33"/>
      <c r="B36" s="33" t="s">
        <v>46</v>
      </c>
      <c r="C36" s="34" t="s">
        <v>28</v>
      </c>
      <c r="D36" s="34"/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0.11</v>
      </c>
      <c r="Q36" s="64">
        <v>0.16</v>
      </c>
      <c r="R36" s="64">
        <v>0.17</v>
      </c>
      <c r="S36" s="64">
        <v>0.2</v>
      </c>
      <c r="T36" s="64">
        <v>0.14600000000000002</v>
      </c>
      <c r="U36" s="64">
        <v>9.2000000000000026E-2</v>
      </c>
      <c r="V36" s="64">
        <v>3.7999999999999999E-2</v>
      </c>
      <c r="W36" s="64">
        <v>3.6999999999999998E-2</v>
      </c>
      <c r="X36" s="64">
        <v>3.5999999999999997E-2</v>
      </c>
      <c r="Y36" s="64">
        <v>3.5999999999999997E-2</v>
      </c>
      <c r="Z36" s="64">
        <v>3.5999999999999997E-2</v>
      </c>
      <c r="AA36" s="64">
        <v>3.5999999999999997E-2</v>
      </c>
      <c r="AB36" s="64">
        <v>3.1E-2</v>
      </c>
      <c r="AC36" s="64">
        <v>3.5999999999999997E-2</v>
      </c>
      <c r="AD36" s="64">
        <v>3.5999999999999997E-2</v>
      </c>
      <c r="AE36" s="64">
        <v>3.4000000000000002E-2</v>
      </c>
      <c r="AF36" s="64">
        <v>3.4000000000000002E-2</v>
      </c>
      <c r="AG36" s="64">
        <v>3.5000000000000003E-2</v>
      </c>
      <c r="AH36" s="64">
        <v>3.3000000000000002E-2</v>
      </c>
      <c r="AI36" s="64">
        <v>3.4000000000000002E-2</v>
      </c>
      <c r="AJ36" s="64">
        <v>3.3000000000000002E-2</v>
      </c>
      <c r="AK36" s="68">
        <v>4.044444444444445E-2</v>
      </c>
      <c r="AL36" s="68">
        <v>4.7888888888888897E-2</v>
      </c>
      <c r="AM36" s="68">
        <v>5.5333333333333345E-2</v>
      </c>
      <c r="AN36" s="68">
        <v>6.2777777777777793E-2</v>
      </c>
      <c r="AO36" s="68">
        <v>7.0222222222222241E-2</v>
      </c>
      <c r="AP36" s="68">
        <v>7.7666666666666689E-2</v>
      </c>
      <c r="AQ36" s="68">
        <v>8.5111111111111137E-2</v>
      </c>
      <c r="AR36" s="68">
        <v>9.2555555555555585E-2</v>
      </c>
      <c r="AS36" s="68">
        <v>0.1</v>
      </c>
      <c r="AT36" s="68">
        <v>0.1</v>
      </c>
      <c r="AU36" s="68">
        <v>0.1</v>
      </c>
      <c r="AV36" s="68">
        <v>0.1</v>
      </c>
      <c r="AW36" s="68">
        <v>0.1</v>
      </c>
      <c r="AX36" s="68">
        <v>0.1</v>
      </c>
      <c r="AY36" s="68">
        <v>0.1</v>
      </c>
      <c r="AZ36" s="68">
        <v>0.1</v>
      </c>
      <c r="BA36" s="68">
        <v>0.1</v>
      </c>
      <c r="BB36" s="68">
        <v>0.1</v>
      </c>
      <c r="BC36" s="68">
        <v>0.1</v>
      </c>
    </row>
    <row r="37" spans="1:55" s="7" customFormat="1" ht="15" x14ac:dyDescent="0.25">
      <c r="A37" s="21" t="s">
        <v>141</v>
      </c>
      <c r="B37" s="21" t="s">
        <v>45</v>
      </c>
      <c r="C37" s="32" t="s">
        <v>28</v>
      </c>
      <c r="D37" s="32"/>
      <c r="E37" s="63">
        <v>1</v>
      </c>
      <c r="F37" s="63">
        <v>1</v>
      </c>
      <c r="G37" s="63">
        <v>1</v>
      </c>
      <c r="H37" s="63">
        <v>1</v>
      </c>
      <c r="I37" s="63">
        <v>1</v>
      </c>
      <c r="J37" s="63">
        <v>1</v>
      </c>
      <c r="K37" s="63">
        <v>1</v>
      </c>
      <c r="L37" s="63">
        <v>1</v>
      </c>
      <c r="M37" s="63">
        <v>1</v>
      </c>
      <c r="N37" s="63">
        <v>1</v>
      </c>
      <c r="O37" s="63">
        <v>1</v>
      </c>
      <c r="P37" s="63">
        <v>0.89</v>
      </c>
      <c r="Q37" s="63">
        <v>0.84</v>
      </c>
      <c r="R37" s="63">
        <v>0.83</v>
      </c>
      <c r="S37" s="63">
        <v>0.8</v>
      </c>
      <c r="T37" s="63">
        <v>0.85499999999999998</v>
      </c>
      <c r="U37" s="63">
        <v>0.91</v>
      </c>
      <c r="V37" s="63">
        <v>0.96499999999999997</v>
      </c>
      <c r="W37" s="63">
        <v>0.97099999999999997</v>
      </c>
      <c r="X37" s="63">
        <v>0.97</v>
      </c>
      <c r="Y37" s="63">
        <v>0.97</v>
      </c>
      <c r="Z37" s="63">
        <v>0.97399999999999998</v>
      </c>
      <c r="AA37" s="63">
        <v>0.97399999999999998</v>
      </c>
      <c r="AB37" s="63">
        <v>0.97799999999999998</v>
      </c>
      <c r="AC37" s="63">
        <v>0.97199999999999998</v>
      </c>
      <c r="AD37" s="63">
        <v>0.96699999999999997</v>
      </c>
      <c r="AE37" s="63">
        <v>0.97</v>
      </c>
      <c r="AF37" s="63">
        <v>0.97199999999999998</v>
      </c>
      <c r="AG37" s="63">
        <v>0.97299999999999998</v>
      </c>
      <c r="AH37" s="63">
        <v>0.97499999999999998</v>
      </c>
      <c r="AI37" s="63">
        <v>0.97799999999999998</v>
      </c>
      <c r="AJ37" s="63">
        <v>0.97599999999999998</v>
      </c>
      <c r="AK37" s="67">
        <v>0.9675555555555555</v>
      </c>
      <c r="AL37" s="67">
        <v>0.95911111111111103</v>
      </c>
      <c r="AM37" s="67">
        <v>0.95066666666666655</v>
      </c>
      <c r="AN37" s="67">
        <v>0.94222222222222207</v>
      </c>
      <c r="AO37" s="67">
        <v>0.9337777777777776</v>
      </c>
      <c r="AP37" s="67">
        <v>0.92533333333333312</v>
      </c>
      <c r="AQ37" s="67">
        <v>0.91688888888888864</v>
      </c>
      <c r="AR37" s="67">
        <v>0.90844444444444417</v>
      </c>
      <c r="AS37" s="67">
        <v>0.9</v>
      </c>
      <c r="AT37" s="67">
        <v>0.9</v>
      </c>
      <c r="AU37" s="67">
        <v>0.9</v>
      </c>
      <c r="AV37" s="67">
        <v>0.9</v>
      </c>
      <c r="AW37" s="67">
        <v>0.9</v>
      </c>
      <c r="AX37" s="67">
        <v>0.9</v>
      </c>
      <c r="AY37" s="67">
        <v>0.9</v>
      </c>
      <c r="AZ37" s="67">
        <v>0.9</v>
      </c>
      <c r="BA37" s="67">
        <v>0.9</v>
      </c>
      <c r="BB37" s="67">
        <v>0.9</v>
      </c>
      <c r="BC37" s="67">
        <v>0.9</v>
      </c>
    </row>
    <row r="38" spans="1:55" s="7" customFormat="1" ht="15" x14ac:dyDescent="0.25">
      <c r="A38" s="33"/>
      <c r="B38" s="33" t="s">
        <v>46</v>
      </c>
      <c r="C38" s="34" t="s">
        <v>28</v>
      </c>
      <c r="D38" s="34"/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0.11</v>
      </c>
      <c r="Q38" s="64">
        <v>0.16</v>
      </c>
      <c r="R38" s="64">
        <v>0.17</v>
      </c>
      <c r="S38" s="64">
        <v>0.2</v>
      </c>
      <c r="T38" s="64">
        <v>0.14499999999999999</v>
      </c>
      <c r="U38" s="64">
        <v>0.09</v>
      </c>
      <c r="V38" s="64">
        <v>3.5000000000000003E-2</v>
      </c>
      <c r="W38" s="64">
        <v>2.9000000000000001E-2</v>
      </c>
      <c r="X38" s="64">
        <v>0.03</v>
      </c>
      <c r="Y38" s="64">
        <v>0.03</v>
      </c>
      <c r="Z38" s="64">
        <v>2.5999999999999999E-2</v>
      </c>
      <c r="AA38" s="64">
        <v>2.5999999999999999E-2</v>
      </c>
      <c r="AB38" s="64">
        <v>2.1999999999999999E-2</v>
      </c>
      <c r="AC38" s="64">
        <v>2.8000000000000001E-2</v>
      </c>
      <c r="AD38" s="64">
        <v>3.3000000000000002E-2</v>
      </c>
      <c r="AE38" s="64">
        <v>0.03</v>
      </c>
      <c r="AF38" s="64">
        <v>2.8000000000000001E-2</v>
      </c>
      <c r="AG38" s="64">
        <v>2.7E-2</v>
      </c>
      <c r="AH38" s="64">
        <v>2.5000000000000001E-2</v>
      </c>
      <c r="AI38" s="64">
        <v>2.1999999999999999E-2</v>
      </c>
      <c r="AJ38" s="64">
        <v>2.4E-2</v>
      </c>
      <c r="AK38" s="68">
        <v>3.2444444444444442E-2</v>
      </c>
      <c r="AL38" s="68">
        <v>4.0888888888888891E-2</v>
      </c>
      <c r="AM38" s="68">
        <v>4.933333333333334E-2</v>
      </c>
      <c r="AN38" s="68">
        <v>5.7777777777777789E-2</v>
      </c>
      <c r="AO38" s="68">
        <v>6.6222222222222238E-2</v>
      </c>
      <c r="AP38" s="68">
        <v>7.4666666666666687E-2</v>
      </c>
      <c r="AQ38" s="68">
        <v>8.3111111111111136E-2</v>
      </c>
      <c r="AR38" s="68">
        <v>9.1555555555555584E-2</v>
      </c>
      <c r="AS38" s="68">
        <v>0.1</v>
      </c>
      <c r="AT38" s="68">
        <v>0.1</v>
      </c>
      <c r="AU38" s="68">
        <v>0.1</v>
      </c>
      <c r="AV38" s="68">
        <v>0.1</v>
      </c>
      <c r="AW38" s="68">
        <v>0.1</v>
      </c>
      <c r="AX38" s="68">
        <v>0.1</v>
      </c>
      <c r="AY38" s="68">
        <v>0.1</v>
      </c>
      <c r="AZ38" s="68">
        <v>0.1</v>
      </c>
      <c r="BA38" s="68">
        <v>0.1</v>
      </c>
      <c r="BB38" s="68">
        <v>0.1</v>
      </c>
      <c r="BC38" s="68">
        <v>0.1</v>
      </c>
    </row>
    <row r="39" spans="1:55" s="7" customFormat="1" ht="15" x14ac:dyDescent="0.25">
      <c r="A39" s="21" t="s">
        <v>142</v>
      </c>
      <c r="B39" s="21" t="s">
        <v>47</v>
      </c>
      <c r="C39" s="32" t="s">
        <v>28</v>
      </c>
      <c r="D39" s="32"/>
      <c r="E39" s="63">
        <v>0.192</v>
      </c>
      <c r="F39" s="63">
        <v>0.18099999999999999</v>
      </c>
      <c r="G39" s="63">
        <v>0.16900000000000001</v>
      </c>
      <c r="H39" s="63">
        <v>0.158</v>
      </c>
      <c r="I39" s="63">
        <v>0.14599999999999999</v>
      </c>
      <c r="J39" s="63">
        <v>0.13500000000000001</v>
      </c>
      <c r="K39" s="63">
        <v>0.12</v>
      </c>
      <c r="L39" s="63">
        <v>0.11</v>
      </c>
      <c r="M39" s="63">
        <v>0.1</v>
      </c>
      <c r="N39" s="63">
        <v>0.1</v>
      </c>
      <c r="O39" s="63">
        <v>0.09</v>
      </c>
      <c r="P39" s="63">
        <v>0.08</v>
      </c>
      <c r="Q39" s="63">
        <v>7.0000000000000007E-2</v>
      </c>
      <c r="R39" s="63">
        <v>7.0000000000000007E-2</v>
      </c>
      <c r="S39" s="63">
        <v>0.05</v>
      </c>
      <c r="T39" s="63">
        <v>5.7000000000000002E-2</v>
      </c>
      <c r="U39" s="63">
        <v>6.5000000000000002E-2</v>
      </c>
      <c r="V39" s="63">
        <v>7.1999999999999995E-2</v>
      </c>
      <c r="W39" s="63">
        <v>6.3E-2</v>
      </c>
      <c r="X39" s="63">
        <v>5.7000000000000002E-2</v>
      </c>
      <c r="Y39" s="63">
        <v>5.7000000000000002E-2</v>
      </c>
      <c r="Z39" s="63">
        <v>4.5999999999999999E-2</v>
      </c>
      <c r="AA39" s="63">
        <v>4.1000000000000002E-2</v>
      </c>
      <c r="AB39" s="63">
        <v>3.7999999999999999E-2</v>
      </c>
      <c r="AC39" s="63">
        <v>3.3000000000000002E-2</v>
      </c>
      <c r="AD39" s="63">
        <v>0.03</v>
      </c>
      <c r="AE39" s="63">
        <v>2.5999999999999999E-2</v>
      </c>
      <c r="AF39" s="63">
        <v>2.4E-2</v>
      </c>
      <c r="AG39" s="63">
        <v>2.1000000000000001E-2</v>
      </c>
      <c r="AH39" s="63">
        <v>1.7999999999999999E-2</v>
      </c>
      <c r="AI39" s="63">
        <v>1.6E-2</v>
      </c>
      <c r="AJ39" s="63">
        <v>1.4E-2</v>
      </c>
      <c r="AK39" s="67">
        <v>1.2444444444444445E-2</v>
      </c>
      <c r="AL39" s="67">
        <v>1.0888888888888889E-2</v>
      </c>
      <c r="AM39" s="67">
        <v>9.3333333333333324E-3</v>
      </c>
      <c r="AN39" s="67">
        <v>7.7777777777777767E-3</v>
      </c>
      <c r="AO39" s="67">
        <v>6.222222222222221E-3</v>
      </c>
      <c r="AP39" s="67">
        <v>4.6666666666666653E-3</v>
      </c>
      <c r="AQ39" s="67">
        <v>3.1111111111111096E-3</v>
      </c>
      <c r="AR39" s="67">
        <v>1.5555555555555539E-3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  <c r="AX39" s="67">
        <v>0</v>
      </c>
      <c r="AY39" s="67">
        <v>0</v>
      </c>
      <c r="AZ39" s="67">
        <v>0</v>
      </c>
      <c r="BA39" s="67">
        <v>0</v>
      </c>
      <c r="BB39" s="67">
        <v>0</v>
      </c>
      <c r="BC39" s="67">
        <v>0</v>
      </c>
    </row>
    <row r="40" spans="1:55" s="7" customFormat="1" ht="15" x14ac:dyDescent="0.25">
      <c r="A40" s="21"/>
      <c r="B40" s="21" t="s">
        <v>48</v>
      </c>
      <c r="C40" s="35">
        <v>20</v>
      </c>
      <c r="D40" s="35"/>
      <c r="E40" s="71">
        <v>0.192</v>
      </c>
      <c r="F40" s="71">
        <v>0.18099999999999999</v>
      </c>
      <c r="G40" s="71">
        <v>0.16900000000000001</v>
      </c>
      <c r="H40" s="71">
        <v>0.158</v>
      </c>
      <c r="I40" s="71">
        <v>0.14599999999999999</v>
      </c>
      <c r="J40" s="71">
        <v>0.13500000000000001</v>
      </c>
      <c r="K40" s="71">
        <v>0.12</v>
      </c>
      <c r="L40" s="71">
        <v>0.11</v>
      </c>
      <c r="M40" s="71">
        <v>0.1</v>
      </c>
      <c r="N40" s="71">
        <v>0.1</v>
      </c>
      <c r="O40" s="71">
        <v>0.09</v>
      </c>
      <c r="P40" s="71">
        <v>0.08</v>
      </c>
      <c r="Q40" s="71">
        <v>7.0000000000000007E-2</v>
      </c>
      <c r="R40" s="71">
        <v>7.0000000000000007E-2</v>
      </c>
      <c r="S40" s="71">
        <v>0.05</v>
      </c>
      <c r="T40" s="71">
        <v>4.1000000000000002E-2</v>
      </c>
      <c r="U40" s="71">
        <v>3.3000000000000002E-2</v>
      </c>
      <c r="V40" s="71">
        <v>2.4E-2</v>
      </c>
      <c r="W40" s="71">
        <v>2.1999999999999999E-2</v>
      </c>
      <c r="X40" s="71">
        <v>2.1999999999999999E-2</v>
      </c>
      <c r="Y40" s="71">
        <v>2.1999999999999999E-2</v>
      </c>
      <c r="Z40" s="71">
        <v>1.7000000000000001E-2</v>
      </c>
      <c r="AA40" s="71">
        <v>1.6E-2</v>
      </c>
      <c r="AB40" s="71">
        <v>1.4999999999999999E-2</v>
      </c>
      <c r="AC40" s="71">
        <v>1.2999999999999999E-2</v>
      </c>
      <c r="AD40" s="71">
        <v>1.2E-2</v>
      </c>
      <c r="AE40" s="71">
        <v>1.2999999999999999E-2</v>
      </c>
      <c r="AF40" s="71">
        <v>1.0999999999999999E-2</v>
      </c>
      <c r="AG40" s="71">
        <v>0.01</v>
      </c>
      <c r="AH40" s="71">
        <v>8.9999999999999993E-3</v>
      </c>
      <c r="AI40" s="71">
        <v>8.9999999999999993E-3</v>
      </c>
      <c r="AJ40" s="71">
        <v>6.0000000000000001E-3</v>
      </c>
      <c r="AK40" s="67">
        <v>5.3333333333333332E-3</v>
      </c>
      <c r="AL40" s="67">
        <v>4.6666666666666662E-3</v>
      </c>
      <c r="AM40" s="67">
        <v>3.9999999999999992E-3</v>
      </c>
      <c r="AN40" s="67">
        <v>3.3333333333333327E-3</v>
      </c>
      <c r="AO40" s="67">
        <v>2.6666666666666661E-3</v>
      </c>
      <c r="AP40" s="67">
        <v>1.9999999999999996E-3</v>
      </c>
      <c r="AQ40" s="67">
        <v>1.3333333333333331E-3</v>
      </c>
      <c r="AR40" s="67">
        <v>6.6666666666666643E-4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  <c r="AX40" s="67">
        <v>0</v>
      </c>
      <c r="AY40" s="67">
        <v>0</v>
      </c>
      <c r="AZ40" s="67">
        <v>0</v>
      </c>
      <c r="BA40" s="67">
        <v>0</v>
      </c>
      <c r="BB40" s="67">
        <v>0</v>
      </c>
      <c r="BC40" s="67">
        <v>0</v>
      </c>
    </row>
    <row r="41" spans="1:55" s="7" customFormat="1" ht="15" x14ac:dyDescent="0.25">
      <c r="A41" s="21"/>
      <c r="B41" s="21" t="s">
        <v>49</v>
      </c>
      <c r="C41" s="35">
        <v>50</v>
      </c>
      <c r="D41" s="35"/>
      <c r="E41" s="71">
        <v>0.4</v>
      </c>
      <c r="F41" s="71">
        <v>0.39</v>
      </c>
      <c r="G41" s="71">
        <v>0.38</v>
      </c>
      <c r="H41" s="71">
        <v>0.37</v>
      </c>
      <c r="I41" s="71">
        <v>0.36</v>
      </c>
      <c r="J41" s="71">
        <v>0.35</v>
      </c>
      <c r="K41" s="71">
        <v>0.34</v>
      </c>
      <c r="L41" s="71">
        <v>0.33</v>
      </c>
      <c r="M41" s="71">
        <v>0.33</v>
      </c>
      <c r="N41" s="71">
        <v>0.32</v>
      </c>
      <c r="O41" s="71">
        <v>0.32</v>
      </c>
      <c r="P41" s="71">
        <v>0.31</v>
      </c>
      <c r="Q41" s="71">
        <v>0.3</v>
      </c>
      <c r="R41" s="71">
        <v>0.3</v>
      </c>
      <c r="S41" s="71">
        <v>0.28999999999999998</v>
      </c>
      <c r="T41" s="71">
        <v>0.32400000000000001</v>
      </c>
      <c r="U41" s="71">
        <v>0.35800000000000004</v>
      </c>
      <c r="V41" s="71">
        <v>0.39200000000000002</v>
      </c>
      <c r="W41" s="71">
        <v>0.374</v>
      </c>
      <c r="X41" s="71">
        <v>0.34899999999999998</v>
      </c>
      <c r="Y41" s="71">
        <v>0.35</v>
      </c>
      <c r="Z41" s="71">
        <v>0.313</v>
      </c>
      <c r="AA41" s="71">
        <v>0.29799999999999999</v>
      </c>
      <c r="AB41" s="71">
        <v>0.28699999999999998</v>
      </c>
      <c r="AC41" s="71">
        <v>0.27200000000000002</v>
      </c>
      <c r="AD41" s="71">
        <v>0.252</v>
      </c>
      <c r="AE41" s="71">
        <v>0.24</v>
      </c>
      <c r="AF41" s="71">
        <v>0.22</v>
      </c>
      <c r="AG41" s="71">
        <v>0.20300000000000001</v>
      </c>
      <c r="AH41" s="71">
        <v>0.19600000000000001</v>
      </c>
      <c r="AI41" s="71">
        <v>0.185</v>
      </c>
      <c r="AJ41" s="71">
        <v>0.17100000000000001</v>
      </c>
      <c r="AK41" s="67">
        <v>0.12825</v>
      </c>
      <c r="AL41" s="67">
        <v>8.5499999999999993E-2</v>
      </c>
      <c r="AM41" s="67">
        <v>4.2749999999999989E-2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  <c r="AW41" s="67">
        <v>0</v>
      </c>
      <c r="AX41" s="67">
        <v>0</v>
      </c>
      <c r="AY41" s="67">
        <v>0</v>
      </c>
      <c r="AZ41" s="67">
        <v>0</v>
      </c>
      <c r="BA41" s="67">
        <v>0</v>
      </c>
      <c r="BB41" s="67">
        <v>0</v>
      </c>
      <c r="BC41" s="67">
        <v>0</v>
      </c>
    </row>
    <row r="42" spans="1:55" s="7" customFormat="1" ht="15" x14ac:dyDescent="0.25">
      <c r="A42" s="21"/>
      <c r="B42" s="21" t="s">
        <v>50</v>
      </c>
      <c r="C42" s="35">
        <v>0</v>
      </c>
      <c r="D42" s="35"/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1.6E-2</v>
      </c>
      <c r="U42" s="71">
        <v>3.1E-2</v>
      </c>
      <c r="V42" s="71">
        <v>4.7E-2</v>
      </c>
      <c r="W42" s="71">
        <v>5.7000000000000002E-2</v>
      </c>
      <c r="X42" s="71">
        <v>6.3E-2</v>
      </c>
      <c r="Y42" s="71">
        <v>6.3E-2</v>
      </c>
      <c r="Z42" s="71">
        <v>6.8000000000000005E-2</v>
      </c>
      <c r="AA42" s="71">
        <v>7.0999999999999994E-2</v>
      </c>
      <c r="AB42" s="71">
        <v>6.9000000000000006E-2</v>
      </c>
      <c r="AC42" s="71">
        <v>7.5999999999999998E-2</v>
      </c>
      <c r="AD42" s="71">
        <v>7.6999999999999999E-2</v>
      </c>
      <c r="AE42" s="71">
        <v>8.1000000000000003E-2</v>
      </c>
      <c r="AF42" s="71">
        <v>8.5999999999999993E-2</v>
      </c>
      <c r="AG42" s="71">
        <v>8.7999999999999995E-2</v>
      </c>
      <c r="AH42" s="71">
        <v>8.5000000000000006E-2</v>
      </c>
      <c r="AI42" s="71">
        <v>8.6999999999999994E-2</v>
      </c>
      <c r="AJ42" s="71">
        <v>8.8999999999999996E-2</v>
      </c>
      <c r="AK42" s="67">
        <v>9.244444444444444E-2</v>
      </c>
      <c r="AL42" s="67">
        <v>9.5888888888888885E-2</v>
      </c>
      <c r="AM42" s="67">
        <v>9.9333333333333329E-2</v>
      </c>
      <c r="AN42" s="67">
        <v>0.10277777777777777</v>
      </c>
      <c r="AO42" s="67">
        <v>0.10622222222222222</v>
      </c>
      <c r="AP42" s="67">
        <v>0.10966666666666666</v>
      </c>
      <c r="AQ42" s="67">
        <v>0.11311111111111111</v>
      </c>
      <c r="AR42" s="67">
        <v>0.11655555555555555</v>
      </c>
      <c r="AS42" s="67">
        <v>0.12</v>
      </c>
      <c r="AT42" s="67">
        <v>0.11899999999999999</v>
      </c>
      <c r="AU42" s="67">
        <v>0.11799999999999999</v>
      </c>
      <c r="AV42" s="67">
        <v>0.11699999999999999</v>
      </c>
      <c r="AW42" s="67">
        <v>0.11599999999999999</v>
      </c>
      <c r="AX42" s="67">
        <v>0.11499999999999999</v>
      </c>
      <c r="AY42" s="67">
        <v>0.11399999999999999</v>
      </c>
      <c r="AZ42" s="67">
        <v>0.11299999999999999</v>
      </c>
      <c r="BA42" s="67">
        <v>0.11199999999999999</v>
      </c>
      <c r="BB42" s="67">
        <v>0.11099999999999999</v>
      </c>
      <c r="BC42" s="67">
        <v>0.11</v>
      </c>
    </row>
    <row r="43" spans="1:55" s="7" customFormat="1" ht="15" x14ac:dyDescent="0.25">
      <c r="A43" s="21"/>
      <c r="B43" s="21" t="s">
        <v>137</v>
      </c>
      <c r="C43" s="35" t="s">
        <v>138</v>
      </c>
      <c r="D43" s="35"/>
      <c r="E43" s="71">
        <v>0.04</v>
      </c>
      <c r="F43" s="71">
        <v>4.3999999999999997E-2</v>
      </c>
      <c r="G43" s="71">
        <v>5.1999999999999998E-2</v>
      </c>
      <c r="H43" s="71">
        <v>5.8999999999999997E-2</v>
      </c>
      <c r="I43" s="71">
        <v>6.7000000000000004E-2</v>
      </c>
      <c r="J43" s="71">
        <v>7.3999999999999996E-2</v>
      </c>
      <c r="K43" s="71">
        <v>0.08</v>
      </c>
      <c r="L43" s="71">
        <v>0.1</v>
      </c>
      <c r="M43" s="71">
        <v>0.12</v>
      </c>
      <c r="N43" s="71">
        <v>0.13</v>
      </c>
      <c r="O43" s="71">
        <v>0.14000000000000001</v>
      </c>
      <c r="P43" s="71">
        <v>0.17</v>
      </c>
      <c r="Q43" s="71">
        <v>0.2</v>
      </c>
      <c r="R43" s="71">
        <v>0.21</v>
      </c>
      <c r="S43" s="71">
        <v>0.23</v>
      </c>
      <c r="T43" s="71">
        <v>0.193</v>
      </c>
      <c r="U43" s="71">
        <v>0.157</v>
      </c>
      <c r="V43" s="71">
        <v>0.12</v>
      </c>
      <c r="W43" s="71">
        <v>0.13800000000000001</v>
      </c>
      <c r="X43" s="71">
        <v>0.16200000000000001</v>
      </c>
      <c r="Y43" s="71">
        <v>0.16200000000000001</v>
      </c>
      <c r="Z43" s="71">
        <v>0.19</v>
      </c>
      <c r="AA43" s="71">
        <v>0.20399999999999999</v>
      </c>
      <c r="AB43" s="71">
        <v>0.21199999999999999</v>
      </c>
      <c r="AC43" s="71">
        <v>0.222</v>
      </c>
      <c r="AD43" s="71">
        <v>0.24199999999999999</v>
      </c>
      <c r="AE43" s="71">
        <v>0.254</v>
      </c>
      <c r="AF43" s="71">
        <v>0.25800000000000001</v>
      </c>
      <c r="AG43" s="71">
        <v>0.27600000000000002</v>
      </c>
      <c r="AH43" s="71">
        <v>0.28199999999999997</v>
      </c>
      <c r="AI43" s="71">
        <v>0.29199999999999998</v>
      </c>
      <c r="AJ43" s="71">
        <v>0.29499999999999998</v>
      </c>
      <c r="AK43" s="67">
        <v>0.29888888888888887</v>
      </c>
      <c r="AL43" s="67">
        <v>0.30277777777777776</v>
      </c>
      <c r="AM43" s="67">
        <v>0.30666666666666664</v>
      </c>
      <c r="AN43" s="67">
        <v>0.31055555555555553</v>
      </c>
      <c r="AO43" s="67">
        <v>0.31444444444444442</v>
      </c>
      <c r="AP43" s="67">
        <v>0.3183333333333333</v>
      </c>
      <c r="AQ43" s="67">
        <v>0.32222222222222219</v>
      </c>
      <c r="AR43" s="67">
        <v>0.32611111111111107</v>
      </c>
      <c r="AS43" s="67">
        <v>0.33</v>
      </c>
      <c r="AT43" s="67">
        <v>0.33100000000000002</v>
      </c>
      <c r="AU43" s="67">
        <v>0.33200000000000002</v>
      </c>
      <c r="AV43" s="67">
        <v>0.33300000000000002</v>
      </c>
      <c r="AW43" s="67">
        <v>0.33400000000000002</v>
      </c>
      <c r="AX43" s="67">
        <v>0.33500000000000002</v>
      </c>
      <c r="AY43" s="67">
        <v>0.33600000000000002</v>
      </c>
      <c r="AZ43" s="67">
        <v>0.33700000000000002</v>
      </c>
      <c r="BA43" s="67">
        <v>0.33800000000000002</v>
      </c>
      <c r="BB43" s="67">
        <v>0.33900000000000002</v>
      </c>
      <c r="BC43" s="67">
        <v>0.34</v>
      </c>
    </row>
    <row r="44" spans="1:55" s="7" customFormat="1" ht="15" x14ac:dyDescent="0.25">
      <c r="A44" s="21"/>
      <c r="B44" s="21" t="s">
        <v>51</v>
      </c>
      <c r="C44" s="35">
        <v>0</v>
      </c>
      <c r="D44" s="35"/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71">
        <v>1.6999999999999998E-2</v>
      </c>
      <c r="U44" s="71">
        <v>3.3999999999999996E-2</v>
      </c>
      <c r="V44" s="71">
        <v>5.0999999999999997E-2</v>
      </c>
      <c r="W44" s="71">
        <v>5.6000000000000001E-2</v>
      </c>
      <c r="X44" s="71">
        <v>6.4000000000000001E-2</v>
      </c>
      <c r="Y44" s="71">
        <v>6.4000000000000001E-2</v>
      </c>
      <c r="Z44" s="71">
        <v>7.1999999999999995E-2</v>
      </c>
      <c r="AA44" s="71">
        <v>7.6999999999999999E-2</v>
      </c>
      <c r="AB44" s="71">
        <v>7.3999999999999996E-2</v>
      </c>
      <c r="AC44" s="71">
        <v>8.5000000000000006E-2</v>
      </c>
      <c r="AD44" s="71">
        <v>9.1999999999999998E-2</v>
      </c>
      <c r="AE44" s="71">
        <v>0.09</v>
      </c>
      <c r="AF44" s="71">
        <v>9.5000000000000001E-2</v>
      </c>
      <c r="AG44" s="71">
        <v>9.5000000000000001E-2</v>
      </c>
      <c r="AH44" s="71">
        <v>9.9000000000000005E-2</v>
      </c>
      <c r="AI44" s="71">
        <v>0.10199999999999999</v>
      </c>
      <c r="AJ44" s="71">
        <v>0.107</v>
      </c>
      <c r="AK44" s="67">
        <v>0.10622222222222222</v>
      </c>
      <c r="AL44" s="67">
        <v>0.10544444444444444</v>
      </c>
      <c r="AM44" s="67">
        <v>0.10466666666666666</v>
      </c>
      <c r="AN44" s="67">
        <v>0.10388888888888888</v>
      </c>
      <c r="AO44" s="67">
        <v>0.1031111111111111</v>
      </c>
      <c r="AP44" s="67">
        <v>0.10233333333333332</v>
      </c>
      <c r="AQ44" s="67">
        <v>0.10155555555555554</v>
      </c>
      <c r="AR44" s="67">
        <v>0.10077777777777776</v>
      </c>
      <c r="AS44" s="67">
        <v>0.1</v>
      </c>
      <c r="AT44" s="67">
        <v>0.1</v>
      </c>
      <c r="AU44" s="67">
        <v>0.1</v>
      </c>
      <c r="AV44" s="67">
        <v>0.1</v>
      </c>
      <c r="AW44" s="67">
        <v>0.1</v>
      </c>
      <c r="AX44" s="67">
        <v>0.1</v>
      </c>
      <c r="AY44" s="67">
        <v>0.1</v>
      </c>
      <c r="AZ44" s="67">
        <v>0.1</v>
      </c>
      <c r="BA44" s="67">
        <v>0.1</v>
      </c>
      <c r="BB44" s="67">
        <v>0.1</v>
      </c>
      <c r="BC44" s="67">
        <v>0.1</v>
      </c>
    </row>
    <row r="45" spans="1:55" s="7" customFormat="1" ht="15" x14ac:dyDescent="0.25">
      <c r="A45" s="21"/>
      <c r="B45" s="21" t="s">
        <v>52</v>
      </c>
      <c r="C45" s="35">
        <v>10</v>
      </c>
      <c r="D45" s="35"/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71">
        <v>0</v>
      </c>
      <c r="Y45" s="71">
        <v>0</v>
      </c>
      <c r="Z45" s="71">
        <v>0.01</v>
      </c>
      <c r="AA45" s="71">
        <v>1.4E-2</v>
      </c>
      <c r="AB45" s="71">
        <v>1.7999999999999999E-2</v>
      </c>
      <c r="AC45" s="71">
        <v>1.7000000000000001E-2</v>
      </c>
      <c r="AD45" s="71">
        <v>1.9E-2</v>
      </c>
      <c r="AE45" s="71">
        <v>1.9E-2</v>
      </c>
      <c r="AF45" s="71">
        <v>2.5999999999999999E-2</v>
      </c>
      <c r="AG45" s="71">
        <v>2.5999999999999999E-2</v>
      </c>
      <c r="AH45" s="71">
        <v>2.5999999999999999E-2</v>
      </c>
      <c r="AI45" s="71">
        <v>2.8000000000000001E-2</v>
      </c>
      <c r="AJ45" s="71">
        <v>0.03</v>
      </c>
      <c r="AK45" s="67">
        <v>4.7222222222222221E-2</v>
      </c>
      <c r="AL45" s="67">
        <v>6.4444444444444443E-2</v>
      </c>
      <c r="AM45" s="67">
        <v>8.1666666666666665E-2</v>
      </c>
      <c r="AN45" s="67">
        <v>9.8888888888888887E-2</v>
      </c>
      <c r="AO45" s="67">
        <v>0.11611111111111111</v>
      </c>
      <c r="AP45" s="67">
        <v>0.13333333333333333</v>
      </c>
      <c r="AQ45" s="67">
        <v>0.15055555555555555</v>
      </c>
      <c r="AR45" s="67">
        <v>0.16777777777777778</v>
      </c>
      <c r="AS45" s="67">
        <v>0.185</v>
      </c>
      <c r="AT45" s="67">
        <v>0.1865</v>
      </c>
      <c r="AU45" s="67">
        <v>0.188</v>
      </c>
      <c r="AV45" s="67">
        <v>0.1895</v>
      </c>
      <c r="AW45" s="67">
        <v>0.191</v>
      </c>
      <c r="AX45" s="67">
        <v>0.1925</v>
      </c>
      <c r="AY45" s="67">
        <v>0.19400000000000001</v>
      </c>
      <c r="AZ45" s="67">
        <v>0.19550000000000001</v>
      </c>
      <c r="BA45" s="67">
        <v>0.19700000000000001</v>
      </c>
      <c r="BB45" s="67">
        <v>0.19850000000000001</v>
      </c>
      <c r="BC45" s="67">
        <v>0.2</v>
      </c>
    </row>
    <row r="46" spans="1:55" s="7" customFormat="1" ht="15" x14ac:dyDescent="0.25">
      <c r="A46" s="21"/>
      <c r="B46" s="21" t="s">
        <v>45</v>
      </c>
      <c r="C46" s="32" t="s">
        <v>28</v>
      </c>
      <c r="D46" s="32"/>
      <c r="E46" s="71">
        <v>3.1E-2</v>
      </c>
      <c r="F46" s="71">
        <v>2.7E-2</v>
      </c>
      <c r="G46" s="71">
        <v>2.3E-2</v>
      </c>
      <c r="H46" s="71">
        <v>1.9E-2</v>
      </c>
      <c r="I46" s="71">
        <v>1.4999999999999999E-2</v>
      </c>
      <c r="J46" s="71">
        <v>1.0999999999999999E-2</v>
      </c>
      <c r="K46" s="71">
        <v>0.01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7.5999999999999998E-2</v>
      </c>
      <c r="U46" s="71">
        <v>0.153</v>
      </c>
      <c r="V46" s="71">
        <v>0.22900000000000001</v>
      </c>
      <c r="W46" s="71">
        <v>0.224</v>
      </c>
      <c r="X46" s="71">
        <v>0.219</v>
      </c>
      <c r="Y46" s="71">
        <v>0.219</v>
      </c>
      <c r="Z46" s="71">
        <v>0.214</v>
      </c>
      <c r="AA46" s="71">
        <v>0.21199999999999999</v>
      </c>
      <c r="AB46" s="71">
        <v>0.223</v>
      </c>
      <c r="AC46" s="71">
        <v>0.216</v>
      </c>
      <c r="AD46" s="71">
        <v>0.215</v>
      </c>
      <c r="AE46" s="71">
        <v>0.219</v>
      </c>
      <c r="AF46" s="71">
        <v>0.221</v>
      </c>
      <c r="AG46" s="71">
        <v>0.221</v>
      </c>
      <c r="AH46" s="71">
        <v>0.222</v>
      </c>
      <c r="AI46" s="71">
        <v>0.221</v>
      </c>
      <c r="AJ46" s="71">
        <v>0.22700000000000001</v>
      </c>
      <c r="AK46" s="67">
        <v>0.23608333333333334</v>
      </c>
      <c r="AL46" s="67">
        <v>0.24516666666666667</v>
      </c>
      <c r="AM46" s="67">
        <v>0.25424999999999998</v>
      </c>
      <c r="AN46" s="67">
        <v>0.26333333333333331</v>
      </c>
      <c r="AO46" s="67">
        <v>0.22966666666666663</v>
      </c>
      <c r="AP46" s="67">
        <v>0.19599999999999995</v>
      </c>
      <c r="AQ46" s="67">
        <v>0.16233333333333327</v>
      </c>
      <c r="AR46" s="67">
        <v>0.1286666666666666</v>
      </c>
      <c r="AS46" s="67">
        <v>9.5000000000000001E-2</v>
      </c>
      <c r="AT46" s="67">
        <v>9.4500000000000001E-2</v>
      </c>
      <c r="AU46" s="67">
        <v>9.4E-2</v>
      </c>
      <c r="AV46" s="67">
        <v>9.35E-2</v>
      </c>
      <c r="AW46" s="67">
        <v>9.2999999999999999E-2</v>
      </c>
      <c r="AX46" s="67">
        <v>9.2499999999999999E-2</v>
      </c>
      <c r="AY46" s="67">
        <v>9.1999999999999998E-2</v>
      </c>
      <c r="AZ46" s="67">
        <v>9.1499999999999998E-2</v>
      </c>
      <c r="BA46" s="67">
        <v>9.0999999999999998E-2</v>
      </c>
      <c r="BB46" s="67">
        <v>9.0499999999999997E-2</v>
      </c>
      <c r="BC46" s="67">
        <v>0.09</v>
      </c>
    </row>
    <row r="47" spans="1:55" s="7" customFormat="1" ht="15" x14ac:dyDescent="0.25">
      <c r="A47" s="21"/>
      <c r="B47" s="21" t="s">
        <v>53</v>
      </c>
      <c r="C47" s="35">
        <v>0</v>
      </c>
      <c r="D47" s="35"/>
      <c r="E47" s="71">
        <v>0.09</v>
      </c>
      <c r="F47" s="71">
        <v>0.111</v>
      </c>
      <c r="G47" s="71">
        <v>0.129</v>
      </c>
      <c r="H47" s="71">
        <v>0.14799999999999999</v>
      </c>
      <c r="I47" s="71">
        <v>0.16600000000000001</v>
      </c>
      <c r="J47" s="71">
        <v>0.185</v>
      </c>
      <c r="K47" s="71">
        <v>0.22</v>
      </c>
      <c r="L47" s="71">
        <v>0.24</v>
      </c>
      <c r="M47" s="71">
        <v>0.24</v>
      </c>
      <c r="N47" s="71">
        <v>0.24</v>
      </c>
      <c r="O47" s="71">
        <v>0.25</v>
      </c>
      <c r="P47" s="71">
        <v>0.26</v>
      </c>
      <c r="Q47" s="71">
        <v>0.26</v>
      </c>
      <c r="R47" s="71">
        <v>0.26</v>
      </c>
      <c r="S47" s="71">
        <v>0.28000000000000003</v>
      </c>
      <c r="T47" s="71">
        <v>0.19</v>
      </c>
      <c r="U47" s="71">
        <v>9.9000000000000005E-2</v>
      </c>
      <c r="V47" s="71">
        <v>8.9999999999999993E-3</v>
      </c>
      <c r="W47" s="71">
        <v>8.9999999999999993E-3</v>
      </c>
      <c r="X47" s="71">
        <v>8.0000000000000002E-3</v>
      </c>
      <c r="Y47" s="71">
        <v>8.0000000000000002E-3</v>
      </c>
      <c r="Z47" s="71">
        <v>8.9999999999999993E-3</v>
      </c>
      <c r="AA47" s="71">
        <v>0.01</v>
      </c>
      <c r="AB47" s="71">
        <v>6.0000000000000001E-3</v>
      </c>
      <c r="AC47" s="71">
        <v>8.0000000000000002E-3</v>
      </c>
      <c r="AD47" s="71">
        <v>8.0000000000000002E-3</v>
      </c>
      <c r="AE47" s="71">
        <v>8.0000000000000002E-3</v>
      </c>
      <c r="AF47" s="71">
        <v>8.9999999999999993E-3</v>
      </c>
      <c r="AG47" s="71">
        <v>8.9999999999999993E-3</v>
      </c>
      <c r="AH47" s="71">
        <v>0.01</v>
      </c>
      <c r="AI47" s="71">
        <v>8.9999999999999993E-3</v>
      </c>
      <c r="AJ47" s="71">
        <v>0.01</v>
      </c>
      <c r="AK47" s="67">
        <v>1.4444444444444444E-2</v>
      </c>
      <c r="AL47" s="67">
        <v>1.8888888888888889E-2</v>
      </c>
      <c r="AM47" s="67">
        <v>2.3333333333333334E-2</v>
      </c>
      <c r="AN47" s="67">
        <v>2.777777777777778E-2</v>
      </c>
      <c r="AO47" s="67">
        <v>3.2222222222222222E-2</v>
      </c>
      <c r="AP47" s="67">
        <v>3.6666666666666667E-2</v>
      </c>
      <c r="AQ47" s="67">
        <v>4.1111111111111112E-2</v>
      </c>
      <c r="AR47" s="67">
        <v>4.5555555555555557E-2</v>
      </c>
      <c r="AS47" s="67">
        <v>0.05</v>
      </c>
      <c r="AT47" s="67">
        <v>4.9000000000000002E-2</v>
      </c>
      <c r="AU47" s="67">
        <v>4.8000000000000001E-2</v>
      </c>
      <c r="AV47" s="67">
        <v>4.7E-2</v>
      </c>
      <c r="AW47" s="67">
        <v>4.5999999999999999E-2</v>
      </c>
      <c r="AX47" s="67">
        <v>4.4999999999999998E-2</v>
      </c>
      <c r="AY47" s="67">
        <v>4.3999999999999997E-2</v>
      </c>
      <c r="AZ47" s="67">
        <v>4.2999999999999997E-2</v>
      </c>
      <c r="BA47" s="67">
        <v>4.1999999999999996E-2</v>
      </c>
      <c r="BB47" s="67">
        <v>4.0999999999999995E-2</v>
      </c>
      <c r="BC47" s="67">
        <v>0.04</v>
      </c>
    </row>
    <row r="48" spans="1:55" s="7" customFormat="1" ht="15" x14ac:dyDescent="0.25">
      <c r="A48" s="21"/>
      <c r="B48" s="21" t="s">
        <v>54</v>
      </c>
      <c r="C48" s="35">
        <v>85</v>
      </c>
      <c r="D48" s="35"/>
      <c r="E48" s="71">
        <v>3.6999999999999998E-2</v>
      </c>
      <c r="F48" s="71">
        <v>4.3999999999999997E-2</v>
      </c>
      <c r="G48" s="71">
        <v>5.1999999999999998E-2</v>
      </c>
      <c r="H48" s="71">
        <v>5.8999999999999997E-2</v>
      </c>
      <c r="I48" s="71">
        <v>6.7000000000000004E-2</v>
      </c>
      <c r="J48" s="71">
        <v>7.3999999999999996E-2</v>
      </c>
      <c r="K48" s="71">
        <v>7.0000000000000007E-2</v>
      </c>
      <c r="L48" s="71">
        <v>7.0000000000000007E-2</v>
      </c>
      <c r="M48" s="71">
        <v>0.06</v>
      </c>
      <c r="N48" s="71">
        <v>0.06</v>
      </c>
      <c r="O48" s="71">
        <v>0.06</v>
      </c>
      <c r="P48" s="71">
        <v>0.05</v>
      </c>
      <c r="Q48" s="71">
        <v>0.05</v>
      </c>
      <c r="R48" s="71">
        <v>0.05</v>
      </c>
      <c r="S48" s="71">
        <v>0.05</v>
      </c>
      <c r="T48" s="71">
        <v>3.9E-2</v>
      </c>
      <c r="U48" s="71">
        <v>2.8000000000000001E-2</v>
      </c>
      <c r="V48" s="71">
        <v>1.7999999999999999E-2</v>
      </c>
      <c r="W48" s="71">
        <v>1.7999999999999999E-2</v>
      </c>
      <c r="X48" s="71">
        <v>1.7999999999999999E-2</v>
      </c>
      <c r="Y48" s="71">
        <v>1.7999999999999999E-2</v>
      </c>
      <c r="Z48" s="71">
        <v>1.7000000000000001E-2</v>
      </c>
      <c r="AA48" s="71">
        <v>1.6E-2</v>
      </c>
      <c r="AB48" s="71">
        <v>1.7999999999999999E-2</v>
      </c>
      <c r="AC48" s="71">
        <v>1.7000000000000001E-2</v>
      </c>
      <c r="AD48" s="71">
        <v>1.7999999999999999E-2</v>
      </c>
      <c r="AE48" s="71">
        <v>1.7000000000000001E-2</v>
      </c>
      <c r="AF48" s="71">
        <v>1.7999999999999999E-2</v>
      </c>
      <c r="AG48" s="71">
        <v>1.4999999999999999E-2</v>
      </c>
      <c r="AH48" s="71">
        <v>1.6E-2</v>
      </c>
      <c r="AI48" s="71">
        <v>1.4999999999999999E-2</v>
      </c>
      <c r="AJ48" s="71">
        <v>1.7000000000000001E-2</v>
      </c>
      <c r="AK48" s="67">
        <v>1.8444444444444444E-2</v>
      </c>
      <c r="AL48" s="67">
        <v>1.9888888888888887E-2</v>
      </c>
      <c r="AM48" s="67">
        <v>2.1333333333333329E-2</v>
      </c>
      <c r="AN48" s="67">
        <v>2.2777777777777772E-2</v>
      </c>
      <c r="AO48" s="67">
        <v>2.4222222222222214E-2</v>
      </c>
      <c r="AP48" s="67">
        <v>2.5666666666666657E-2</v>
      </c>
      <c r="AQ48" s="67">
        <v>2.71111111111111E-2</v>
      </c>
      <c r="AR48" s="67">
        <v>2.8555555555555542E-2</v>
      </c>
      <c r="AS48" s="67">
        <v>0.03</v>
      </c>
      <c r="AT48" s="67">
        <v>0.03</v>
      </c>
      <c r="AU48" s="67">
        <v>0.03</v>
      </c>
      <c r="AV48" s="67">
        <v>0.03</v>
      </c>
      <c r="AW48" s="67">
        <v>0.03</v>
      </c>
      <c r="AX48" s="67">
        <v>0.03</v>
      </c>
      <c r="AY48" s="67">
        <v>0.03</v>
      </c>
      <c r="AZ48" s="67">
        <v>0.03</v>
      </c>
      <c r="BA48" s="67">
        <v>0.03</v>
      </c>
      <c r="BB48" s="67">
        <v>0.03</v>
      </c>
      <c r="BC48" s="67">
        <v>0.03</v>
      </c>
    </row>
    <row r="49" spans="1:55" s="7" customFormat="1" ht="15" x14ac:dyDescent="0.25">
      <c r="A49" s="21"/>
      <c r="B49" s="21" t="s">
        <v>55</v>
      </c>
      <c r="C49" s="35">
        <v>0</v>
      </c>
      <c r="D49" s="35"/>
      <c r="E49" s="71">
        <v>6.0000000000000001E-3</v>
      </c>
      <c r="F49" s="71">
        <v>7.0000000000000001E-3</v>
      </c>
      <c r="G49" s="71">
        <v>8.9999999999999993E-3</v>
      </c>
      <c r="H49" s="71">
        <v>0.01</v>
      </c>
      <c r="I49" s="71">
        <v>1.0999999999999999E-2</v>
      </c>
      <c r="J49" s="71">
        <v>1.2E-2</v>
      </c>
      <c r="K49" s="71">
        <v>0.01</v>
      </c>
      <c r="L49" s="71">
        <v>0.01</v>
      </c>
      <c r="M49" s="71">
        <v>0.02</v>
      </c>
      <c r="N49" s="71">
        <v>0.02</v>
      </c>
      <c r="O49" s="71">
        <v>0.02</v>
      </c>
      <c r="P49" s="71">
        <v>0.02</v>
      </c>
      <c r="Q49" s="71">
        <v>0.02</v>
      </c>
      <c r="R49" s="71">
        <v>0.01</v>
      </c>
      <c r="S49" s="71">
        <v>0.02</v>
      </c>
      <c r="T49" s="71">
        <v>0.02</v>
      </c>
      <c r="U49" s="71">
        <v>1.9E-2</v>
      </c>
      <c r="V49" s="71">
        <v>1.9E-2</v>
      </c>
      <c r="W49" s="71">
        <v>1.9E-2</v>
      </c>
      <c r="X49" s="71">
        <v>2.1000000000000001E-2</v>
      </c>
      <c r="Y49" s="71">
        <v>2.1000000000000001E-2</v>
      </c>
      <c r="Z49" s="71">
        <v>2.5999999999999999E-2</v>
      </c>
      <c r="AA49" s="71">
        <v>2.4E-2</v>
      </c>
      <c r="AB49" s="71">
        <v>2.5000000000000001E-2</v>
      </c>
      <c r="AC49" s="71">
        <v>2.5999999999999999E-2</v>
      </c>
      <c r="AD49" s="71">
        <v>2.1000000000000001E-2</v>
      </c>
      <c r="AE49" s="71">
        <v>1.9E-2</v>
      </c>
      <c r="AF49" s="71">
        <v>1.7000000000000001E-2</v>
      </c>
      <c r="AG49" s="71">
        <v>0.02</v>
      </c>
      <c r="AH49" s="71">
        <v>2.1000000000000001E-2</v>
      </c>
      <c r="AI49" s="71">
        <v>0.02</v>
      </c>
      <c r="AJ49" s="71">
        <v>2.1000000000000001E-2</v>
      </c>
      <c r="AK49" s="67">
        <v>2.4222222222222225E-2</v>
      </c>
      <c r="AL49" s="67">
        <v>2.7444444444444448E-2</v>
      </c>
      <c r="AM49" s="67">
        <v>3.0666666666666672E-2</v>
      </c>
      <c r="AN49" s="67">
        <v>3.3888888888888892E-2</v>
      </c>
      <c r="AO49" s="67">
        <v>3.7111111111111116E-2</v>
      </c>
      <c r="AP49" s="67">
        <v>4.0333333333333339E-2</v>
      </c>
      <c r="AQ49" s="67">
        <v>4.3555555555555563E-2</v>
      </c>
      <c r="AR49" s="67">
        <v>4.6777777777777786E-2</v>
      </c>
      <c r="AS49" s="67">
        <v>0.05</v>
      </c>
      <c r="AT49" s="67">
        <v>0.05</v>
      </c>
      <c r="AU49" s="67">
        <v>0.05</v>
      </c>
      <c r="AV49" s="67">
        <v>0.05</v>
      </c>
      <c r="AW49" s="67">
        <v>0.05</v>
      </c>
      <c r="AX49" s="67">
        <v>0.05</v>
      </c>
      <c r="AY49" s="67">
        <v>0.05</v>
      </c>
      <c r="AZ49" s="67">
        <v>0.05</v>
      </c>
      <c r="BA49" s="67">
        <v>0.05</v>
      </c>
      <c r="BB49" s="67">
        <v>0.05</v>
      </c>
      <c r="BC49" s="67">
        <v>0.05</v>
      </c>
    </row>
    <row r="50" spans="1:55" s="7" customFormat="1" ht="15" x14ac:dyDescent="0.25">
      <c r="A50" s="33"/>
      <c r="B50" s="33" t="s">
        <v>56</v>
      </c>
      <c r="C50" s="36">
        <v>0</v>
      </c>
      <c r="D50" s="36"/>
      <c r="E50" s="64">
        <v>1.2E-2</v>
      </c>
      <c r="F50" s="64">
        <v>1.4999999999999999E-2</v>
      </c>
      <c r="G50" s="64">
        <v>1.7000000000000001E-2</v>
      </c>
      <c r="H50" s="64">
        <v>1.9E-2</v>
      </c>
      <c r="I50" s="64">
        <v>2.1999999999999999E-2</v>
      </c>
      <c r="J50" s="64">
        <v>2.4E-2</v>
      </c>
      <c r="K50" s="64">
        <v>0.03</v>
      </c>
      <c r="L50" s="64">
        <v>0.03</v>
      </c>
      <c r="M50" s="64">
        <v>0.03</v>
      </c>
      <c r="N50" s="64">
        <v>0.03</v>
      </c>
      <c r="O50" s="64">
        <v>0.03</v>
      </c>
      <c r="P50" s="64">
        <v>0.03</v>
      </c>
      <c r="Q50" s="64">
        <v>0.03</v>
      </c>
      <c r="R50" s="64">
        <v>0.03</v>
      </c>
      <c r="S50" s="64">
        <v>0.03</v>
      </c>
      <c r="T50" s="64">
        <v>2.5999999999999999E-2</v>
      </c>
      <c r="U50" s="64">
        <v>2.1999999999999999E-2</v>
      </c>
      <c r="V50" s="64">
        <v>1.7999999999999999E-2</v>
      </c>
      <c r="W50" s="64">
        <v>1.9E-2</v>
      </c>
      <c r="X50" s="64">
        <v>1.6E-2</v>
      </c>
      <c r="Y50" s="64">
        <v>1.6E-2</v>
      </c>
      <c r="Z50" s="64">
        <v>1.7999999999999999E-2</v>
      </c>
      <c r="AA50" s="64">
        <v>1.7000000000000001E-2</v>
      </c>
      <c r="AB50" s="64">
        <v>1.4999999999999999E-2</v>
      </c>
      <c r="AC50" s="64">
        <v>1.4999999999999999E-2</v>
      </c>
      <c r="AD50" s="64">
        <v>1.4E-2</v>
      </c>
      <c r="AE50" s="64">
        <v>1.4E-2</v>
      </c>
      <c r="AF50" s="64">
        <v>1.4999999999999999E-2</v>
      </c>
      <c r="AG50" s="64">
        <v>1.6E-2</v>
      </c>
      <c r="AH50" s="64">
        <v>1.6E-2</v>
      </c>
      <c r="AI50" s="64">
        <v>1.6E-2</v>
      </c>
      <c r="AJ50" s="64">
        <v>1.2999999999999999E-2</v>
      </c>
      <c r="AK50" s="68">
        <v>1.6E-2</v>
      </c>
      <c r="AL50" s="68">
        <v>1.9E-2</v>
      </c>
      <c r="AM50" s="68">
        <v>2.1999999999999999E-2</v>
      </c>
      <c r="AN50" s="68">
        <v>2.4999999999999998E-2</v>
      </c>
      <c r="AO50" s="68">
        <v>2.7999999999999997E-2</v>
      </c>
      <c r="AP50" s="68">
        <v>3.0999999999999996E-2</v>
      </c>
      <c r="AQ50" s="68">
        <v>3.3999999999999996E-2</v>
      </c>
      <c r="AR50" s="68">
        <v>3.6999999999999998E-2</v>
      </c>
      <c r="AS50" s="68">
        <v>0.04</v>
      </c>
      <c r="AT50" s="68">
        <v>0.04</v>
      </c>
      <c r="AU50" s="68">
        <v>0.04</v>
      </c>
      <c r="AV50" s="68">
        <v>0.04</v>
      </c>
      <c r="AW50" s="68">
        <v>0.04</v>
      </c>
      <c r="AX50" s="68">
        <v>0.04</v>
      </c>
      <c r="AY50" s="68">
        <v>0.04</v>
      </c>
      <c r="AZ50" s="68">
        <v>0.04</v>
      </c>
      <c r="BA50" s="68">
        <v>0.04</v>
      </c>
      <c r="BB50" s="68">
        <v>0.04</v>
      </c>
      <c r="BC50" s="68">
        <v>0.04</v>
      </c>
    </row>
    <row r="51" spans="1:55" s="7" customFormat="1" ht="15" x14ac:dyDescent="0.25">
      <c r="A51" s="21" t="s">
        <v>143</v>
      </c>
      <c r="B51" s="21" t="s">
        <v>47</v>
      </c>
      <c r="C51" s="32" t="s">
        <v>28</v>
      </c>
      <c r="D51" s="32"/>
      <c r="E51" s="66">
        <v>0.192</v>
      </c>
      <c r="F51" s="66">
        <v>0.18099999999999999</v>
      </c>
      <c r="G51" s="66">
        <v>0.16900000000000001</v>
      </c>
      <c r="H51" s="66">
        <v>0.158</v>
      </c>
      <c r="I51" s="66">
        <v>0.14599999999999999</v>
      </c>
      <c r="J51" s="66">
        <v>0.13500000000000001</v>
      </c>
      <c r="K51" s="66">
        <v>0.12</v>
      </c>
      <c r="L51" s="66">
        <v>0.11</v>
      </c>
      <c r="M51" s="66">
        <v>0.1</v>
      </c>
      <c r="N51" s="66">
        <v>0.1</v>
      </c>
      <c r="O51" s="66">
        <v>0.09</v>
      </c>
      <c r="P51" s="66">
        <v>0.08</v>
      </c>
      <c r="Q51" s="66">
        <v>7.0000000000000007E-2</v>
      </c>
      <c r="R51" s="66">
        <v>7.0000000000000007E-2</v>
      </c>
      <c r="S51" s="66">
        <v>0.05</v>
      </c>
      <c r="T51" s="66">
        <v>6.7000000000000004E-2</v>
      </c>
      <c r="U51" s="66">
        <v>8.5000000000000006E-2</v>
      </c>
      <c r="V51" s="66">
        <v>0.10199999999999999</v>
      </c>
      <c r="W51" s="66">
        <v>9.0999999999999998E-2</v>
      </c>
      <c r="X51" s="66">
        <v>7.5999999999999998E-2</v>
      </c>
      <c r="Y51" s="66">
        <v>7.5999999999999998E-2</v>
      </c>
      <c r="Z51" s="66">
        <v>5.6000000000000001E-2</v>
      </c>
      <c r="AA51" s="66">
        <v>5.5E-2</v>
      </c>
      <c r="AB51" s="66">
        <v>5.7000000000000002E-2</v>
      </c>
      <c r="AC51" s="66">
        <v>4.9000000000000002E-2</v>
      </c>
      <c r="AD51" s="66">
        <v>4.3999999999999997E-2</v>
      </c>
      <c r="AE51" s="66">
        <v>3.1E-2</v>
      </c>
      <c r="AF51" s="66">
        <v>2.5000000000000001E-2</v>
      </c>
      <c r="AG51" s="66">
        <v>0.02</v>
      </c>
      <c r="AH51" s="66">
        <v>1.7999999999999999E-2</v>
      </c>
      <c r="AI51" s="66">
        <v>1.6E-2</v>
      </c>
      <c r="AJ51" s="66">
        <v>1.4E-2</v>
      </c>
      <c r="AK51" s="67">
        <v>1.2444444444444445E-2</v>
      </c>
      <c r="AL51" s="67">
        <v>1.0888888888888889E-2</v>
      </c>
      <c r="AM51" s="67">
        <v>9.3333333333333324E-3</v>
      </c>
      <c r="AN51" s="67">
        <v>7.7777777777777767E-3</v>
      </c>
      <c r="AO51" s="67">
        <v>6.222222222222221E-3</v>
      </c>
      <c r="AP51" s="67">
        <v>4.6666666666666653E-3</v>
      </c>
      <c r="AQ51" s="67">
        <v>3.1111111111111096E-3</v>
      </c>
      <c r="AR51" s="67">
        <v>1.5555555555555539E-3</v>
      </c>
      <c r="AS51" s="67">
        <v>0</v>
      </c>
      <c r="AT51" s="67">
        <v>0</v>
      </c>
      <c r="AU51" s="67">
        <v>0</v>
      </c>
      <c r="AV51" s="67">
        <v>0</v>
      </c>
      <c r="AW51" s="67">
        <v>0</v>
      </c>
      <c r="AX51" s="67">
        <v>0</v>
      </c>
      <c r="AY51" s="67">
        <v>0</v>
      </c>
      <c r="AZ51" s="67">
        <v>0</v>
      </c>
      <c r="BA51" s="67">
        <v>0</v>
      </c>
      <c r="BB51" s="67">
        <v>0</v>
      </c>
      <c r="BC51" s="67">
        <v>0</v>
      </c>
    </row>
    <row r="52" spans="1:55" s="7" customFormat="1" ht="15" x14ac:dyDescent="0.25">
      <c r="A52" s="21"/>
      <c r="B52" s="21" t="s">
        <v>48</v>
      </c>
      <c r="C52" s="35">
        <v>20</v>
      </c>
      <c r="D52" s="35"/>
      <c r="E52" s="66">
        <v>0.192</v>
      </c>
      <c r="F52" s="66">
        <v>0.18099999999999999</v>
      </c>
      <c r="G52" s="66">
        <v>0.16900000000000001</v>
      </c>
      <c r="H52" s="66">
        <v>0.158</v>
      </c>
      <c r="I52" s="66">
        <v>0.14599999999999999</v>
      </c>
      <c r="J52" s="66">
        <v>0.13500000000000001</v>
      </c>
      <c r="K52" s="66">
        <v>0.12</v>
      </c>
      <c r="L52" s="66">
        <v>0.11</v>
      </c>
      <c r="M52" s="66">
        <v>0.1</v>
      </c>
      <c r="N52" s="66">
        <v>0.1</v>
      </c>
      <c r="O52" s="66">
        <v>0.09</v>
      </c>
      <c r="P52" s="66">
        <v>0.08</v>
      </c>
      <c r="Q52" s="66">
        <v>7.0000000000000007E-2</v>
      </c>
      <c r="R52" s="66">
        <v>7.0000000000000007E-2</v>
      </c>
      <c r="S52" s="66">
        <v>0.05</v>
      </c>
      <c r="T52" s="66">
        <v>3.7999999999999999E-2</v>
      </c>
      <c r="U52" s="66">
        <v>2.5000000000000001E-2</v>
      </c>
      <c r="V52" s="66">
        <v>1.2999999999999999E-2</v>
      </c>
      <c r="W52" s="66">
        <v>8.9999999999999993E-3</v>
      </c>
      <c r="X52" s="66">
        <v>1.0999999999999999E-2</v>
      </c>
      <c r="Y52" s="66">
        <v>1.0999999999999999E-2</v>
      </c>
      <c r="Z52" s="66">
        <v>1.0999999999999999E-2</v>
      </c>
      <c r="AA52" s="66">
        <v>7.0000000000000001E-3</v>
      </c>
      <c r="AB52" s="66">
        <v>0.01</v>
      </c>
      <c r="AC52" s="66">
        <v>3.0000000000000001E-3</v>
      </c>
      <c r="AD52" s="66">
        <v>4.0000000000000001E-3</v>
      </c>
      <c r="AE52" s="66">
        <v>4.0000000000000001E-3</v>
      </c>
      <c r="AF52" s="66">
        <v>6.0000000000000001E-3</v>
      </c>
      <c r="AG52" s="66">
        <v>7.0000000000000001E-3</v>
      </c>
      <c r="AH52" s="66">
        <v>6.0000000000000001E-3</v>
      </c>
      <c r="AI52" s="66">
        <v>6.0000000000000001E-3</v>
      </c>
      <c r="AJ52" s="66">
        <v>5.0000000000000001E-3</v>
      </c>
      <c r="AK52" s="67">
        <v>4.4444444444444444E-3</v>
      </c>
      <c r="AL52" s="67">
        <v>3.8888888888888888E-3</v>
      </c>
      <c r="AM52" s="67">
        <v>3.3333333333333331E-3</v>
      </c>
      <c r="AN52" s="67">
        <v>2.7777777777777775E-3</v>
      </c>
      <c r="AO52" s="67">
        <v>2.2222222222222218E-3</v>
      </c>
      <c r="AP52" s="67">
        <v>1.6666666666666661E-3</v>
      </c>
      <c r="AQ52" s="67">
        <v>1.1111111111111105E-3</v>
      </c>
      <c r="AR52" s="67">
        <v>5.555555555555549E-4</v>
      </c>
      <c r="AS52" s="67">
        <v>0</v>
      </c>
      <c r="AT52" s="67">
        <v>0</v>
      </c>
      <c r="AU52" s="67">
        <v>0</v>
      </c>
      <c r="AV52" s="67">
        <v>0</v>
      </c>
      <c r="AW52" s="67">
        <v>0</v>
      </c>
      <c r="AX52" s="67">
        <v>0</v>
      </c>
      <c r="AY52" s="67">
        <v>0</v>
      </c>
      <c r="AZ52" s="67">
        <v>0</v>
      </c>
      <c r="BA52" s="67">
        <v>0</v>
      </c>
      <c r="BB52" s="67">
        <v>0</v>
      </c>
      <c r="BC52" s="67">
        <v>0</v>
      </c>
    </row>
    <row r="53" spans="1:55" s="7" customFormat="1" ht="15" x14ac:dyDescent="0.25">
      <c r="A53" s="21"/>
      <c r="B53" s="21" t="s">
        <v>49</v>
      </c>
      <c r="C53" s="35">
        <v>50</v>
      </c>
      <c r="D53" s="35"/>
      <c r="E53" s="66">
        <v>0.4</v>
      </c>
      <c r="F53" s="66">
        <v>0.39</v>
      </c>
      <c r="G53" s="66">
        <v>0.38</v>
      </c>
      <c r="H53" s="66">
        <v>0.37</v>
      </c>
      <c r="I53" s="66">
        <v>0.36</v>
      </c>
      <c r="J53" s="66">
        <v>0.35</v>
      </c>
      <c r="K53" s="66">
        <v>0.34</v>
      </c>
      <c r="L53" s="66">
        <v>0.33</v>
      </c>
      <c r="M53" s="66">
        <v>0.33</v>
      </c>
      <c r="N53" s="66">
        <v>0.32</v>
      </c>
      <c r="O53" s="66">
        <v>0.32</v>
      </c>
      <c r="P53" s="66">
        <v>0.31</v>
      </c>
      <c r="Q53" s="66">
        <v>0.3</v>
      </c>
      <c r="R53" s="66">
        <v>0.3</v>
      </c>
      <c r="S53" s="66">
        <v>0.28999999999999998</v>
      </c>
      <c r="T53" s="66">
        <v>0.27600000000000002</v>
      </c>
      <c r="U53" s="66">
        <v>0.26300000000000001</v>
      </c>
      <c r="V53" s="66">
        <v>0.249</v>
      </c>
      <c r="W53" s="66">
        <v>0.23499999999999999</v>
      </c>
      <c r="X53" s="66">
        <v>0.216</v>
      </c>
      <c r="Y53" s="66">
        <v>0.216</v>
      </c>
      <c r="Z53" s="66">
        <v>0.20300000000000001</v>
      </c>
      <c r="AA53" s="66">
        <v>0.192</v>
      </c>
      <c r="AB53" s="66">
        <v>0.189</v>
      </c>
      <c r="AC53" s="66">
        <v>0.187</v>
      </c>
      <c r="AD53" s="66">
        <v>0.17</v>
      </c>
      <c r="AE53" s="66">
        <v>0.16200000000000001</v>
      </c>
      <c r="AF53" s="66">
        <v>0.14099999999999999</v>
      </c>
      <c r="AG53" s="66">
        <v>0.109</v>
      </c>
      <c r="AH53" s="66">
        <v>0.109</v>
      </c>
      <c r="AI53" s="66">
        <v>9.5000000000000001E-2</v>
      </c>
      <c r="AJ53" s="66">
        <v>9.0999999999999998E-2</v>
      </c>
      <c r="AK53" s="67">
        <v>6.8250000000000005E-2</v>
      </c>
      <c r="AL53" s="67">
        <v>4.5500000000000006E-2</v>
      </c>
      <c r="AM53" s="67">
        <v>2.2750000000000006E-2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  <c r="AX53" s="67">
        <v>0</v>
      </c>
      <c r="AY53" s="67">
        <v>0</v>
      </c>
      <c r="AZ53" s="67">
        <v>0</v>
      </c>
      <c r="BA53" s="67">
        <v>0</v>
      </c>
      <c r="BB53" s="67">
        <v>0</v>
      </c>
      <c r="BC53" s="67">
        <v>0</v>
      </c>
    </row>
    <row r="54" spans="1:55" s="7" customFormat="1" ht="15" x14ac:dyDescent="0.25">
      <c r="A54" s="21"/>
      <c r="B54" s="21" t="s">
        <v>50</v>
      </c>
      <c r="C54" s="35">
        <v>0</v>
      </c>
      <c r="D54" s="35"/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1.6999999999999998E-2</v>
      </c>
      <c r="U54" s="66">
        <v>3.3999999999999996E-2</v>
      </c>
      <c r="V54" s="66">
        <v>5.0999999999999997E-2</v>
      </c>
      <c r="W54" s="66">
        <v>7.3999999999999996E-2</v>
      </c>
      <c r="X54" s="66">
        <v>8.4000000000000005E-2</v>
      </c>
      <c r="Y54" s="66">
        <v>8.4000000000000005E-2</v>
      </c>
      <c r="Z54" s="66">
        <v>9.2999999999999999E-2</v>
      </c>
      <c r="AA54" s="66">
        <v>9.5000000000000001E-2</v>
      </c>
      <c r="AB54" s="66">
        <v>8.1000000000000003E-2</v>
      </c>
      <c r="AC54" s="66">
        <v>9.7000000000000003E-2</v>
      </c>
      <c r="AD54" s="66">
        <v>0.1</v>
      </c>
      <c r="AE54" s="66">
        <v>9.9000000000000005E-2</v>
      </c>
      <c r="AF54" s="66">
        <v>0.106</v>
      </c>
      <c r="AG54" s="66">
        <v>0.11799999999999999</v>
      </c>
      <c r="AH54" s="66">
        <v>0.11899999999999999</v>
      </c>
      <c r="AI54" s="66">
        <v>0.124</v>
      </c>
      <c r="AJ54" s="66">
        <v>0.108</v>
      </c>
      <c r="AK54" s="67">
        <v>0.10933333333333334</v>
      </c>
      <c r="AL54" s="67">
        <v>0.11066666666666668</v>
      </c>
      <c r="AM54" s="67">
        <v>0.11200000000000002</v>
      </c>
      <c r="AN54" s="67">
        <v>0.11333333333333336</v>
      </c>
      <c r="AO54" s="67">
        <v>0.11466666666666669</v>
      </c>
      <c r="AP54" s="67">
        <v>0.11600000000000003</v>
      </c>
      <c r="AQ54" s="67">
        <v>0.11733333333333337</v>
      </c>
      <c r="AR54" s="67">
        <v>0.11866666666666671</v>
      </c>
      <c r="AS54" s="67">
        <v>0.12</v>
      </c>
      <c r="AT54" s="67">
        <v>0.11899999999999999</v>
      </c>
      <c r="AU54" s="67">
        <v>0.11799999999999999</v>
      </c>
      <c r="AV54" s="67">
        <v>0.11699999999999999</v>
      </c>
      <c r="AW54" s="67">
        <v>0.11599999999999999</v>
      </c>
      <c r="AX54" s="67">
        <v>0.11499999999999999</v>
      </c>
      <c r="AY54" s="67">
        <v>0.11399999999999999</v>
      </c>
      <c r="AZ54" s="67">
        <v>0.11299999999999999</v>
      </c>
      <c r="BA54" s="67">
        <v>0.11199999999999999</v>
      </c>
      <c r="BB54" s="67">
        <v>0.11099999999999999</v>
      </c>
      <c r="BC54" s="67">
        <v>0.11</v>
      </c>
    </row>
    <row r="55" spans="1:55" s="7" customFormat="1" ht="15" x14ac:dyDescent="0.25">
      <c r="A55" s="21"/>
      <c r="B55" s="21" t="s">
        <v>137</v>
      </c>
      <c r="C55" s="35" t="s">
        <v>138</v>
      </c>
      <c r="D55" s="35"/>
      <c r="E55" s="66">
        <v>0.04</v>
      </c>
      <c r="F55" s="66">
        <v>4.3999999999999997E-2</v>
      </c>
      <c r="G55" s="66">
        <v>5.1999999999999998E-2</v>
      </c>
      <c r="H55" s="66">
        <v>5.8999999999999997E-2</v>
      </c>
      <c r="I55" s="66">
        <v>6.7000000000000004E-2</v>
      </c>
      <c r="J55" s="66">
        <v>7.3999999999999996E-2</v>
      </c>
      <c r="K55" s="66">
        <v>0.08</v>
      </c>
      <c r="L55" s="66">
        <v>0.1</v>
      </c>
      <c r="M55" s="66">
        <v>0.12</v>
      </c>
      <c r="N55" s="66">
        <v>0.13</v>
      </c>
      <c r="O55" s="66">
        <v>0.14000000000000001</v>
      </c>
      <c r="P55" s="66">
        <v>0.17</v>
      </c>
      <c r="Q55" s="66">
        <v>0.2</v>
      </c>
      <c r="R55" s="66">
        <v>0.21</v>
      </c>
      <c r="S55" s="66">
        <v>0.23</v>
      </c>
      <c r="T55" s="66">
        <v>0.19</v>
      </c>
      <c r="U55" s="66">
        <v>0.15</v>
      </c>
      <c r="V55" s="66">
        <v>0.11</v>
      </c>
      <c r="W55" s="66">
        <v>0.13</v>
      </c>
      <c r="X55" s="66">
        <v>0.14299999999999999</v>
      </c>
      <c r="Y55" s="66">
        <v>0.14299999999999999</v>
      </c>
      <c r="Z55" s="66">
        <v>0.14499999999999999</v>
      </c>
      <c r="AA55" s="66">
        <v>0.16600000000000001</v>
      </c>
      <c r="AB55" s="66">
        <v>0.182</v>
      </c>
      <c r="AC55" s="66">
        <v>0.17100000000000001</v>
      </c>
      <c r="AD55" s="66">
        <v>0.17100000000000001</v>
      </c>
      <c r="AE55" s="66">
        <v>0.183</v>
      </c>
      <c r="AF55" s="66">
        <v>0.20399999999999999</v>
      </c>
      <c r="AG55" s="66">
        <v>0.215</v>
      </c>
      <c r="AH55" s="66">
        <v>0.224</v>
      </c>
      <c r="AI55" s="66">
        <v>0.23</v>
      </c>
      <c r="AJ55" s="66">
        <v>0.23799999999999999</v>
      </c>
      <c r="AK55" s="67">
        <v>0.24822222222222221</v>
      </c>
      <c r="AL55" s="67">
        <v>0.25844444444444442</v>
      </c>
      <c r="AM55" s="67">
        <v>0.26866666666666666</v>
      </c>
      <c r="AN55" s="67">
        <v>0.27888888888888891</v>
      </c>
      <c r="AO55" s="67">
        <v>0.28911111111111115</v>
      </c>
      <c r="AP55" s="67">
        <v>0.2993333333333334</v>
      </c>
      <c r="AQ55" s="67">
        <v>0.30955555555555564</v>
      </c>
      <c r="AR55" s="67">
        <v>0.31977777777777788</v>
      </c>
      <c r="AS55" s="67">
        <v>0.33</v>
      </c>
      <c r="AT55" s="67">
        <v>0.33100000000000002</v>
      </c>
      <c r="AU55" s="67">
        <v>0.33200000000000002</v>
      </c>
      <c r="AV55" s="67">
        <v>0.33300000000000002</v>
      </c>
      <c r="AW55" s="67">
        <v>0.33400000000000002</v>
      </c>
      <c r="AX55" s="67">
        <v>0.33500000000000002</v>
      </c>
      <c r="AY55" s="67">
        <v>0.33600000000000002</v>
      </c>
      <c r="AZ55" s="67">
        <v>0.33700000000000002</v>
      </c>
      <c r="BA55" s="67">
        <v>0.33800000000000002</v>
      </c>
      <c r="BB55" s="67">
        <v>0.33900000000000002</v>
      </c>
      <c r="BC55" s="67">
        <v>0.34</v>
      </c>
    </row>
    <row r="56" spans="1:55" s="7" customFormat="1" ht="15" x14ac:dyDescent="0.25">
      <c r="A56" s="21"/>
      <c r="B56" s="21" t="s">
        <v>51</v>
      </c>
      <c r="C56" s="35">
        <v>0</v>
      </c>
      <c r="D56" s="35"/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1.1999999999999999E-2</v>
      </c>
      <c r="U56" s="66">
        <v>2.3999999999999997E-2</v>
      </c>
      <c r="V56" s="66">
        <v>3.5999999999999997E-2</v>
      </c>
      <c r="W56" s="66">
        <v>3.3000000000000002E-2</v>
      </c>
      <c r="X56" s="66">
        <v>0.04</v>
      </c>
      <c r="Y56" s="66">
        <v>0.04</v>
      </c>
      <c r="Z56" s="66">
        <v>0.05</v>
      </c>
      <c r="AA56" s="66">
        <v>5.7000000000000002E-2</v>
      </c>
      <c r="AB56" s="66">
        <v>6.3E-2</v>
      </c>
      <c r="AC56" s="66">
        <v>7.0999999999999994E-2</v>
      </c>
      <c r="AD56" s="66">
        <v>0.08</v>
      </c>
      <c r="AE56" s="66">
        <v>8.4000000000000005E-2</v>
      </c>
      <c r="AF56" s="66">
        <v>0.10199999999999999</v>
      </c>
      <c r="AG56" s="66">
        <v>0.114</v>
      </c>
      <c r="AH56" s="66">
        <v>0.115</v>
      </c>
      <c r="AI56" s="66">
        <v>0.108</v>
      </c>
      <c r="AJ56" s="66">
        <v>0.11700000000000001</v>
      </c>
      <c r="AK56" s="67">
        <v>0.11511111111111112</v>
      </c>
      <c r="AL56" s="67">
        <v>0.11322222222222224</v>
      </c>
      <c r="AM56" s="67">
        <v>0.11133333333333335</v>
      </c>
      <c r="AN56" s="67">
        <v>0.10944444444444447</v>
      </c>
      <c r="AO56" s="67">
        <v>0.10755555555555558</v>
      </c>
      <c r="AP56" s="67">
        <v>0.1056666666666667</v>
      </c>
      <c r="AQ56" s="67">
        <v>0.10377777777777782</v>
      </c>
      <c r="AR56" s="67">
        <v>0.10188888888888893</v>
      </c>
      <c r="AS56" s="67">
        <v>0.1</v>
      </c>
      <c r="AT56" s="67">
        <v>0.1</v>
      </c>
      <c r="AU56" s="67">
        <v>0.1</v>
      </c>
      <c r="AV56" s="67">
        <v>0.1</v>
      </c>
      <c r="AW56" s="67">
        <v>0.1</v>
      </c>
      <c r="AX56" s="67">
        <v>0.1</v>
      </c>
      <c r="AY56" s="67">
        <v>0.1</v>
      </c>
      <c r="AZ56" s="67">
        <v>0.1</v>
      </c>
      <c r="BA56" s="67">
        <v>0.1</v>
      </c>
      <c r="BB56" s="67">
        <v>0.1</v>
      </c>
      <c r="BC56" s="67">
        <v>0.1</v>
      </c>
    </row>
    <row r="57" spans="1:55" s="7" customFormat="1" ht="15" x14ac:dyDescent="0.25">
      <c r="A57" s="21"/>
      <c r="B57" s="21" t="s">
        <v>52</v>
      </c>
      <c r="C57" s="35">
        <v>10</v>
      </c>
      <c r="D57" s="35"/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1.4999999999999999E-2</v>
      </c>
      <c r="AA57" s="66">
        <v>1.7000000000000001E-2</v>
      </c>
      <c r="AB57" s="66">
        <v>2.8000000000000001E-2</v>
      </c>
      <c r="AC57" s="66">
        <v>2.4E-2</v>
      </c>
      <c r="AD57" s="66">
        <v>2.9000000000000001E-2</v>
      </c>
      <c r="AE57" s="66">
        <v>3.5999999999999997E-2</v>
      </c>
      <c r="AF57" s="66">
        <v>3.3000000000000002E-2</v>
      </c>
      <c r="AG57" s="66">
        <v>3.2000000000000001E-2</v>
      </c>
      <c r="AH57" s="66">
        <v>3.7999999999999999E-2</v>
      </c>
      <c r="AI57" s="66">
        <v>4.9000000000000002E-2</v>
      </c>
      <c r="AJ57" s="66">
        <v>5.1999999999999998E-2</v>
      </c>
      <c r="AK57" s="67">
        <v>6.6777777777777769E-2</v>
      </c>
      <c r="AL57" s="67">
        <v>8.1555555555555548E-2</v>
      </c>
      <c r="AM57" s="67">
        <v>9.6333333333333326E-2</v>
      </c>
      <c r="AN57" s="67">
        <v>0.1111111111111111</v>
      </c>
      <c r="AO57" s="67">
        <v>0.12588888888888888</v>
      </c>
      <c r="AP57" s="67">
        <v>0.14066666666666666</v>
      </c>
      <c r="AQ57" s="67">
        <v>0.15544444444444444</v>
      </c>
      <c r="AR57" s="67">
        <v>0.17022222222222222</v>
      </c>
      <c r="AS57" s="67">
        <v>0.185</v>
      </c>
      <c r="AT57" s="67">
        <v>0.1865</v>
      </c>
      <c r="AU57" s="67">
        <v>0.188</v>
      </c>
      <c r="AV57" s="67">
        <v>0.1895</v>
      </c>
      <c r="AW57" s="67">
        <v>0.191</v>
      </c>
      <c r="AX57" s="67">
        <v>0.1925</v>
      </c>
      <c r="AY57" s="67">
        <v>0.19400000000000001</v>
      </c>
      <c r="AZ57" s="67">
        <v>0.19550000000000001</v>
      </c>
      <c r="BA57" s="67">
        <v>0.19700000000000001</v>
      </c>
      <c r="BB57" s="67">
        <v>0.19850000000000001</v>
      </c>
      <c r="BC57" s="67">
        <v>0.2</v>
      </c>
    </row>
    <row r="58" spans="1:55" s="7" customFormat="1" ht="15" x14ac:dyDescent="0.25">
      <c r="A58" s="21"/>
      <c r="B58" s="21" t="s">
        <v>45</v>
      </c>
      <c r="C58" s="32" t="s">
        <v>28</v>
      </c>
      <c r="D58" s="32"/>
      <c r="E58" s="66">
        <v>3.1E-2</v>
      </c>
      <c r="F58" s="66">
        <v>2.7E-2</v>
      </c>
      <c r="G58" s="66">
        <v>2.3E-2</v>
      </c>
      <c r="H58" s="66">
        <v>1.9E-2</v>
      </c>
      <c r="I58" s="66">
        <v>1.4999999999999999E-2</v>
      </c>
      <c r="J58" s="66">
        <v>1.0999999999999999E-2</v>
      </c>
      <c r="K58" s="66">
        <v>0.01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0.114</v>
      </c>
      <c r="U58" s="66">
        <v>0.22900000000000001</v>
      </c>
      <c r="V58" s="66">
        <v>0.34300000000000003</v>
      </c>
      <c r="W58" s="66">
        <v>0.32500000000000001</v>
      </c>
      <c r="X58" s="66">
        <v>0.31900000000000001</v>
      </c>
      <c r="Y58" s="66">
        <v>0.31900000000000001</v>
      </c>
      <c r="Z58" s="66">
        <v>0.30099999999999999</v>
      </c>
      <c r="AA58" s="66">
        <v>0.29499999999999998</v>
      </c>
      <c r="AB58" s="66">
        <v>0.27600000000000002</v>
      </c>
      <c r="AC58" s="66">
        <v>0.29299999999999998</v>
      </c>
      <c r="AD58" s="66">
        <v>0.29499999999999998</v>
      </c>
      <c r="AE58" s="66">
        <v>0.28199999999999997</v>
      </c>
      <c r="AF58" s="66">
        <v>0.27200000000000002</v>
      </c>
      <c r="AG58" s="66">
        <v>0.29199999999999998</v>
      </c>
      <c r="AH58" s="66">
        <v>0.27700000000000002</v>
      </c>
      <c r="AI58" s="66">
        <v>0.28000000000000003</v>
      </c>
      <c r="AJ58" s="66">
        <v>0.29099999999999998</v>
      </c>
      <c r="AK58" s="67">
        <v>0.28186111111111112</v>
      </c>
      <c r="AL58" s="67">
        <v>0.27272222222222225</v>
      </c>
      <c r="AM58" s="67">
        <v>0.26358333333333339</v>
      </c>
      <c r="AN58" s="67">
        <v>0.25444444444444447</v>
      </c>
      <c r="AO58" s="67">
        <v>0.22255555555555556</v>
      </c>
      <c r="AP58" s="67">
        <v>0.19066666666666665</v>
      </c>
      <c r="AQ58" s="67">
        <v>0.15877777777777774</v>
      </c>
      <c r="AR58" s="67">
        <v>0.12688888888888883</v>
      </c>
      <c r="AS58" s="67">
        <v>9.5000000000000001E-2</v>
      </c>
      <c r="AT58" s="67">
        <v>9.4500000000000001E-2</v>
      </c>
      <c r="AU58" s="67">
        <v>9.4E-2</v>
      </c>
      <c r="AV58" s="67">
        <v>9.35E-2</v>
      </c>
      <c r="AW58" s="67">
        <v>9.2999999999999999E-2</v>
      </c>
      <c r="AX58" s="67">
        <v>9.2499999999999999E-2</v>
      </c>
      <c r="AY58" s="67">
        <v>9.1999999999999998E-2</v>
      </c>
      <c r="AZ58" s="67">
        <v>9.1499999999999998E-2</v>
      </c>
      <c r="BA58" s="67">
        <v>9.0999999999999998E-2</v>
      </c>
      <c r="BB58" s="67">
        <v>9.0499999999999997E-2</v>
      </c>
      <c r="BC58" s="67">
        <v>0.09</v>
      </c>
    </row>
    <row r="59" spans="1:55" s="7" customFormat="1" ht="15" x14ac:dyDescent="0.25">
      <c r="A59" s="21"/>
      <c r="B59" s="21" t="s">
        <v>53</v>
      </c>
      <c r="C59" s="35">
        <v>0</v>
      </c>
      <c r="D59" s="35"/>
      <c r="E59" s="66">
        <v>0.09</v>
      </c>
      <c r="F59" s="66">
        <v>0.111</v>
      </c>
      <c r="G59" s="66">
        <v>0.129</v>
      </c>
      <c r="H59" s="66">
        <v>0.14799999999999999</v>
      </c>
      <c r="I59" s="66">
        <v>0.16600000000000001</v>
      </c>
      <c r="J59" s="66">
        <v>0.185</v>
      </c>
      <c r="K59" s="66">
        <v>0.22</v>
      </c>
      <c r="L59" s="66">
        <v>0.24</v>
      </c>
      <c r="M59" s="66">
        <v>0.24</v>
      </c>
      <c r="N59" s="66">
        <v>0.24</v>
      </c>
      <c r="O59" s="66">
        <v>0.25</v>
      </c>
      <c r="P59" s="66">
        <v>0.26</v>
      </c>
      <c r="Q59" s="66">
        <v>0.26</v>
      </c>
      <c r="R59" s="66">
        <v>0.26</v>
      </c>
      <c r="S59" s="66">
        <v>0.28000000000000003</v>
      </c>
      <c r="T59" s="66">
        <v>0.189</v>
      </c>
      <c r="U59" s="66">
        <v>9.8000000000000004E-2</v>
      </c>
      <c r="V59" s="66">
        <v>8.0000000000000002E-3</v>
      </c>
      <c r="W59" s="66">
        <v>0.01</v>
      </c>
      <c r="X59" s="66">
        <v>0.01</v>
      </c>
      <c r="Y59" s="66">
        <v>0.01</v>
      </c>
      <c r="Z59" s="66">
        <v>0.01</v>
      </c>
      <c r="AA59" s="66">
        <v>1.0999999999999999E-2</v>
      </c>
      <c r="AB59" s="66">
        <v>1.6E-2</v>
      </c>
      <c r="AC59" s="66">
        <v>8.0000000000000002E-3</v>
      </c>
      <c r="AD59" s="66">
        <v>8.0000000000000002E-3</v>
      </c>
      <c r="AE59" s="66">
        <v>8.0000000000000002E-3</v>
      </c>
      <c r="AF59" s="66">
        <v>1.7999999999999999E-2</v>
      </c>
      <c r="AG59" s="66">
        <v>1.7999999999999999E-2</v>
      </c>
      <c r="AH59" s="66">
        <v>2.1000000000000001E-2</v>
      </c>
      <c r="AI59" s="66">
        <v>2.1999999999999999E-2</v>
      </c>
      <c r="AJ59" s="66">
        <v>2.1999999999999999E-2</v>
      </c>
      <c r="AK59" s="67">
        <v>2.5111111111111112E-2</v>
      </c>
      <c r="AL59" s="67">
        <v>2.8222222222222225E-2</v>
      </c>
      <c r="AM59" s="67">
        <v>3.1333333333333338E-2</v>
      </c>
      <c r="AN59" s="67">
        <v>3.4444444444444451E-2</v>
      </c>
      <c r="AO59" s="67">
        <v>3.7555555555555564E-2</v>
      </c>
      <c r="AP59" s="67">
        <v>4.0666666666666677E-2</v>
      </c>
      <c r="AQ59" s="67">
        <v>4.377777777777779E-2</v>
      </c>
      <c r="AR59" s="67">
        <v>4.6888888888888904E-2</v>
      </c>
      <c r="AS59" s="67">
        <v>0.05</v>
      </c>
      <c r="AT59" s="67">
        <v>4.9000000000000002E-2</v>
      </c>
      <c r="AU59" s="67">
        <v>4.8000000000000001E-2</v>
      </c>
      <c r="AV59" s="67">
        <v>4.7E-2</v>
      </c>
      <c r="AW59" s="67">
        <v>4.5999999999999999E-2</v>
      </c>
      <c r="AX59" s="67">
        <v>4.4999999999999998E-2</v>
      </c>
      <c r="AY59" s="67">
        <v>4.3999999999999997E-2</v>
      </c>
      <c r="AZ59" s="67">
        <v>4.2999999999999997E-2</v>
      </c>
      <c r="BA59" s="67">
        <v>4.1999999999999996E-2</v>
      </c>
      <c r="BB59" s="67">
        <v>4.0999999999999995E-2</v>
      </c>
      <c r="BC59" s="67">
        <v>0.04</v>
      </c>
    </row>
    <row r="60" spans="1:55" s="7" customFormat="1" ht="15" x14ac:dyDescent="0.25">
      <c r="A60" s="21"/>
      <c r="B60" s="21" t="s">
        <v>54</v>
      </c>
      <c r="C60" s="35">
        <v>85</v>
      </c>
      <c r="D60" s="35"/>
      <c r="E60" s="66">
        <v>3.6999999999999998E-2</v>
      </c>
      <c r="F60" s="66">
        <v>4.3999999999999997E-2</v>
      </c>
      <c r="G60" s="66">
        <v>5.1999999999999998E-2</v>
      </c>
      <c r="H60" s="66">
        <v>5.8999999999999997E-2</v>
      </c>
      <c r="I60" s="66">
        <v>6.7000000000000004E-2</v>
      </c>
      <c r="J60" s="66">
        <v>7.3999999999999996E-2</v>
      </c>
      <c r="K60" s="66">
        <v>7.0000000000000007E-2</v>
      </c>
      <c r="L60" s="66">
        <v>7.0000000000000007E-2</v>
      </c>
      <c r="M60" s="66">
        <v>0.06</v>
      </c>
      <c r="N60" s="66">
        <v>0.06</v>
      </c>
      <c r="O60" s="66">
        <v>0.06</v>
      </c>
      <c r="P60" s="66">
        <v>0.05</v>
      </c>
      <c r="Q60" s="66">
        <v>0.05</v>
      </c>
      <c r="R60" s="66">
        <v>0.05</v>
      </c>
      <c r="S60" s="66">
        <v>0.05</v>
      </c>
      <c r="T60" s="66">
        <v>4.3999999999999997E-2</v>
      </c>
      <c r="U60" s="66">
        <v>3.6999999999999998E-2</v>
      </c>
      <c r="V60" s="66">
        <v>3.1E-2</v>
      </c>
      <c r="W60" s="66">
        <v>3.9E-2</v>
      </c>
      <c r="X60" s="66">
        <v>4.3999999999999997E-2</v>
      </c>
      <c r="Y60" s="66">
        <v>4.3999999999999997E-2</v>
      </c>
      <c r="Z60" s="66">
        <v>4.3999999999999997E-2</v>
      </c>
      <c r="AA60" s="66">
        <v>4.4999999999999998E-2</v>
      </c>
      <c r="AB60" s="66">
        <v>4.2999999999999997E-2</v>
      </c>
      <c r="AC60" s="66">
        <v>3.9E-2</v>
      </c>
      <c r="AD60" s="66">
        <v>4.2000000000000003E-2</v>
      </c>
      <c r="AE60" s="66">
        <v>3.5999999999999997E-2</v>
      </c>
      <c r="AF60" s="66">
        <v>3.4000000000000002E-2</v>
      </c>
      <c r="AG60" s="66">
        <v>2.8000000000000001E-2</v>
      </c>
      <c r="AH60" s="66">
        <v>2.8000000000000001E-2</v>
      </c>
      <c r="AI60" s="66">
        <v>2.8000000000000001E-2</v>
      </c>
      <c r="AJ60" s="66">
        <v>2.1999999999999999E-2</v>
      </c>
      <c r="AK60" s="67">
        <v>2.2888888888888889E-2</v>
      </c>
      <c r="AL60" s="67">
        <v>2.377777777777778E-2</v>
      </c>
      <c r="AM60" s="67">
        <v>2.466666666666667E-2</v>
      </c>
      <c r="AN60" s="67">
        <v>2.5555555555555561E-2</v>
      </c>
      <c r="AO60" s="67">
        <v>2.6444444444444451E-2</v>
      </c>
      <c r="AP60" s="67">
        <v>2.7333333333333341E-2</v>
      </c>
      <c r="AQ60" s="67">
        <v>2.8222222222222232E-2</v>
      </c>
      <c r="AR60" s="67">
        <v>2.9111111111111122E-2</v>
      </c>
      <c r="AS60" s="67">
        <v>0.03</v>
      </c>
      <c r="AT60" s="67">
        <v>0.03</v>
      </c>
      <c r="AU60" s="67">
        <v>0.03</v>
      </c>
      <c r="AV60" s="67">
        <v>0.03</v>
      </c>
      <c r="AW60" s="67">
        <v>0.03</v>
      </c>
      <c r="AX60" s="67">
        <v>0.03</v>
      </c>
      <c r="AY60" s="67">
        <v>0.03</v>
      </c>
      <c r="AZ60" s="67">
        <v>0.03</v>
      </c>
      <c r="BA60" s="67">
        <v>0.03</v>
      </c>
      <c r="BB60" s="67">
        <v>0.03</v>
      </c>
      <c r="BC60" s="67">
        <v>0.03</v>
      </c>
    </row>
    <row r="61" spans="1:55" s="7" customFormat="1" ht="15" x14ac:dyDescent="0.25">
      <c r="A61" s="21"/>
      <c r="B61" s="21" t="s">
        <v>55</v>
      </c>
      <c r="C61" s="35">
        <v>0</v>
      </c>
      <c r="D61" s="35"/>
      <c r="E61" s="66">
        <v>6.0000000000000001E-3</v>
      </c>
      <c r="F61" s="66">
        <v>7.0000000000000001E-3</v>
      </c>
      <c r="G61" s="66">
        <v>8.9999999999999993E-3</v>
      </c>
      <c r="H61" s="66">
        <v>0.01</v>
      </c>
      <c r="I61" s="66">
        <v>1.0999999999999999E-2</v>
      </c>
      <c r="J61" s="66">
        <v>1.2E-2</v>
      </c>
      <c r="K61" s="66">
        <v>0.01</v>
      </c>
      <c r="L61" s="66">
        <v>0.01</v>
      </c>
      <c r="M61" s="66">
        <v>0.02</v>
      </c>
      <c r="N61" s="66">
        <v>0.02</v>
      </c>
      <c r="O61" s="66">
        <v>0.02</v>
      </c>
      <c r="P61" s="66">
        <v>0.02</v>
      </c>
      <c r="Q61" s="66">
        <v>0.02</v>
      </c>
      <c r="R61" s="66">
        <v>0.01</v>
      </c>
      <c r="S61" s="66">
        <v>0.02</v>
      </c>
      <c r="T61" s="66">
        <v>2.4E-2</v>
      </c>
      <c r="U61" s="66">
        <v>2.7E-2</v>
      </c>
      <c r="V61" s="66">
        <v>3.1E-2</v>
      </c>
      <c r="W61" s="66">
        <v>2.9000000000000001E-2</v>
      </c>
      <c r="X61" s="66">
        <v>3.5999999999999997E-2</v>
      </c>
      <c r="Y61" s="66">
        <v>3.5999999999999997E-2</v>
      </c>
      <c r="Z61" s="66">
        <v>4.8000000000000001E-2</v>
      </c>
      <c r="AA61" s="66">
        <v>3.6999999999999998E-2</v>
      </c>
      <c r="AB61" s="66">
        <v>2.5000000000000001E-2</v>
      </c>
      <c r="AC61" s="66">
        <v>3.2000000000000001E-2</v>
      </c>
      <c r="AD61" s="66">
        <v>3.4000000000000002E-2</v>
      </c>
      <c r="AE61" s="66">
        <v>3.6999999999999998E-2</v>
      </c>
      <c r="AF61" s="66">
        <v>3.5999999999999997E-2</v>
      </c>
      <c r="AG61" s="66">
        <v>2.5000000000000001E-2</v>
      </c>
      <c r="AH61" s="66">
        <v>2.7E-2</v>
      </c>
      <c r="AI61" s="66">
        <v>2.7E-2</v>
      </c>
      <c r="AJ61" s="66">
        <v>2.8000000000000001E-2</v>
      </c>
      <c r="AK61" s="67">
        <v>3.0444444444444444E-2</v>
      </c>
      <c r="AL61" s="67">
        <v>3.2888888888888891E-2</v>
      </c>
      <c r="AM61" s="67">
        <v>3.5333333333333335E-2</v>
      </c>
      <c r="AN61" s="67">
        <v>3.7777777777777778E-2</v>
      </c>
      <c r="AO61" s="67">
        <v>4.0222222222222222E-2</v>
      </c>
      <c r="AP61" s="67">
        <v>4.2666666666666665E-2</v>
      </c>
      <c r="AQ61" s="67">
        <v>4.5111111111111109E-2</v>
      </c>
      <c r="AR61" s="67">
        <v>4.7555555555555552E-2</v>
      </c>
      <c r="AS61" s="67">
        <v>0.05</v>
      </c>
      <c r="AT61" s="67">
        <v>0.05</v>
      </c>
      <c r="AU61" s="67">
        <v>0.05</v>
      </c>
      <c r="AV61" s="67">
        <v>0.05</v>
      </c>
      <c r="AW61" s="67">
        <v>0.05</v>
      </c>
      <c r="AX61" s="67">
        <v>0.05</v>
      </c>
      <c r="AY61" s="67">
        <v>0.05</v>
      </c>
      <c r="AZ61" s="67">
        <v>0.05</v>
      </c>
      <c r="BA61" s="67">
        <v>0.05</v>
      </c>
      <c r="BB61" s="67">
        <v>0.05</v>
      </c>
      <c r="BC61" s="67">
        <v>0.05</v>
      </c>
    </row>
    <row r="62" spans="1:55" s="7" customFormat="1" ht="15" x14ac:dyDescent="0.25">
      <c r="A62" s="33"/>
      <c r="B62" s="33" t="s">
        <v>56</v>
      </c>
      <c r="C62" s="36">
        <v>0</v>
      </c>
      <c r="D62" s="36"/>
      <c r="E62" s="64">
        <v>1.2E-2</v>
      </c>
      <c r="F62" s="64">
        <v>1.4999999999999999E-2</v>
      </c>
      <c r="G62" s="64">
        <v>1.7000000000000001E-2</v>
      </c>
      <c r="H62" s="64">
        <v>1.9E-2</v>
      </c>
      <c r="I62" s="64">
        <v>2.1999999999999999E-2</v>
      </c>
      <c r="J62" s="64">
        <v>2.4E-2</v>
      </c>
      <c r="K62" s="64">
        <v>0.03</v>
      </c>
      <c r="L62" s="64">
        <v>0.03</v>
      </c>
      <c r="M62" s="64">
        <v>0.03</v>
      </c>
      <c r="N62" s="64">
        <v>0.03</v>
      </c>
      <c r="O62" s="64">
        <v>0.03</v>
      </c>
      <c r="P62" s="64">
        <v>0.03</v>
      </c>
      <c r="Q62" s="64">
        <v>0.03</v>
      </c>
      <c r="R62" s="64">
        <v>0.03</v>
      </c>
      <c r="S62" s="64">
        <v>0.03</v>
      </c>
      <c r="T62" s="64">
        <v>2.8000000000000001E-2</v>
      </c>
      <c r="U62" s="64">
        <v>2.7E-2</v>
      </c>
      <c r="V62" s="64">
        <v>2.5000000000000001E-2</v>
      </c>
      <c r="W62" s="64">
        <v>2.5000000000000001E-2</v>
      </c>
      <c r="X62" s="64">
        <v>2.1000000000000001E-2</v>
      </c>
      <c r="Y62" s="64">
        <v>2.1000000000000001E-2</v>
      </c>
      <c r="Z62" s="64">
        <v>2.4E-2</v>
      </c>
      <c r="AA62" s="64">
        <v>2.3E-2</v>
      </c>
      <c r="AB62" s="64">
        <v>0.03</v>
      </c>
      <c r="AC62" s="64">
        <v>2.5999999999999999E-2</v>
      </c>
      <c r="AD62" s="64">
        <v>2.3E-2</v>
      </c>
      <c r="AE62" s="64">
        <v>3.7999999999999999E-2</v>
      </c>
      <c r="AF62" s="64">
        <v>2.3E-2</v>
      </c>
      <c r="AG62" s="64">
        <v>2.1999999999999999E-2</v>
      </c>
      <c r="AH62" s="64">
        <v>1.7999999999999999E-2</v>
      </c>
      <c r="AI62" s="64">
        <v>1.4999999999999999E-2</v>
      </c>
      <c r="AJ62" s="64">
        <v>1.2E-2</v>
      </c>
      <c r="AK62" s="68">
        <v>1.5111111111111112E-2</v>
      </c>
      <c r="AL62" s="68">
        <v>1.8222222222222223E-2</v>
      </c>
      <c r="AM62" s="68">
        <v>2.1333333333333336E-2</v>
      </c>
      <c r="AN62" s="68">
        <v>2.4444444444444449E-2</v>
      </c>
      <c r="AO62" s="68">
        <v>2.7555555555555562E-2</v>
      </c>
      <c r="AP62" s="68">
        <v>3.0666666666666675E-2</v>
      </c>
      <c r="AQ62" s="68">
        <v>3.3777777777777789E-2</v>
      </c>
      <c r="AR62" s="68">
        <v>3.6888888888888902E-2</v>
      </c>
      <c r="AS62" s="68">
        <v>0.04</v>
      </c>
      <c r="AT62" s="68">
        <v>0.04</v>
      </c>
      <c r="AU62" s="68">
        <v>0.04</v>
      </c>
      <c r="AV62" s="68">
        <v>0.04</v>
      </c>
      <c r="AW62" s="68">
        <v>0.04</v>
      </c>
      <c r="AX62" s="68">
        <v>0.04</v>
      </c>
      <c r="AY62" s="68">
        <v>0.04</v>
      </c>
      <c r="AZ62" s="68">
        <v>0.04</v>
      </c>
      <c r="BA62" s="68">
        <v>0.04</v>
      </c>
      <c r="BB62" s="68">
        <v>0.04</v>
      </c>
      <c r="BC62" s="68">
        <v>0.04</v>
      </c>
    </row>
    <row r="63" spans="1:55" s="7" customFormat="1" ht="15" x14ac:dyDescent="0.25">
      <c r="A63" s="21" t="s">
        <v>39</v>
      </c>
      <c r="B63" s="21" t="s">
        <v>47</v>
      </c>
      <c r="C63" s="37" t="s">
        <v>28</v>
      </c>
      <c r="D63" s="38"/>
      <c r="E63" s="63">
        <v>0.35499999999999998</v>
      </c>
      <c r="F63" s="63">
        <v>0.34499999999999997</v>
      </c>
      <c r="G63" s="63">
        <v>0.33600000000000002</v>
      </c>
      <c r="H63" s="63">
        <v>0.32700000000000001</v>
      </c>
      <c r="I63" s="63">
        <v>0.318</v>
      </c>
      <c r="J63" s="63">
        <v>0.309</v>
      </c>
      <c r="K63" s="63">
        <v>0.3</v>
      </c>
      <c r="L63" s="63">
        <v>0.3</v>
      </c>
      <c r="M63" s="63">
        <v>0.3</v>
      </c>
      <c r="N63" s="63">
        <v>0.3</v>
      </c>
      <c r="O63" s="63">
        <v>0.18</v>
      </c>
      <c r="P63" s="63">
        <v>0.15</v>
      </c>
      <c r="Q63" s="63">
        <v>0.12</v>
      </c>
      <c r="R63" s="63">
        <v>0.08</v>
      </c>
      <c r="S63" s="63">
        <v>0.06</v>
      </c>
      <c r="T63" s="63">
        <v>6.2E-2</v>
      </c>
      <c r="U63" s="63">
        <v>6.4000000000000001E-2</v>
      </c>
      <c r="V63" s="63">
        <v>6.7000000000000004E-2</v>
      </c>
      <c r="W63" s="63">
        <v>5.6000000000000001E-2</v>
      </c>
      <c r="X63" s="63">
        <v>4.8000000000000001E-2</v>
      </c>
      <c r="Y63" s="63">
        <v>4.8000000000000001E-2</v>
      </c>
      <c r="Z63" s="63">
        <v>3.7999999999999999E-2</v>
      </c>
      <c r="AA63" s="63">
        <v>3.3000000000000002E-2</v>
      </c>
      <c r="AB63" s="63">
        <v>0.03</v>
      </c>
      <c r="AC63" s="63">
        <v>2.8000000000000001E-2</v>
      </c>
      <c r="AD63" s="63">
        <v>2.5999999999999999E-2</v>
      </c>
      <c r="AE63" s="63">
        <v>2.4E-2</v>
      </c>
      <c r="AF63" s="63">
        <v>0.02</v>
      </c>
      <c r="AG63" s="63">
        <v>1.7000000000000001E-2</v>
      </c>
      <c r="AH63" s="63">
        <v>1.4999999999999999E-2</v>
      </c>
      <c r="AI63" s="63">
        <v>1.4E-2</v>
      </c>
      <c r="AJ63" s="63">
        <v>1.2E-2</v>
      </c>
      <c r="AK63" s="67">
        <v>1.0666666666666666E-2</v>
      </c>
      <c r="AL63" s="67">
        <v>9.3333333333333324E-3</v>
      </c>
      <c r="AM63" s="67">
        <v>7.9999999999999984E-3</v>
      </c>
      <c r="AN63" s="67">
        <v>6.6666666666666654E-3</v>
      </c>
      <c r="AO63" s="67">
        <v>5.3333333333333323E-3</v>
      </c>
      <c r="AP63" s="67">
        <v>3.9999999999999992E-3</v>
      </c>
      <c r="AQ63" s="67">
        <v>2.6666666666666661E-3</v>
      </c>
      <c r="AR63" s="67">
        <v>1.3333333333333329E-3</v>
      </c>
      <c r="AS63" s="67">
        <v>0</v>
      </c>
      <c r="AT63" s="67">
        <v>0</v>
      </c>
      <c r="AU63" s="67">
        <v>0</v>
      </c>
      <c r="AV63" s="67">
        <v>0</v>
      </c>
      <c r="AW63" s="67">
        <v>0</v>
      </c>
      <c r="AX63" s="67">
        <v>0</v>
      </c>
      <c r="AY63" s="67">
        <v>0</v>
      </c>
      <c r="AZ63" s="67">
        <v>0</v>
      </c>
      <c r="BA63" s="67">
        <v>0</v>
      </c>
      <c r="BB63" s="67">
        <v>0</v>
      </c>
      <c r="BC63" s="67">
        <v>0</v>
      </c>
    </row>
    <row r="64" spans="1:55" s="7" customFormat="1" ht="15" x14ac:dyDescent="0.25">
      <c r="A64" s="21"/>
      <c r="B64" s="21" t="s">
        <v>48</v>
      </c>
      <c r="C64" s="38">
        <v>6</v>
      </c>
      <c r="D64" s="38"/>
      <c r="E64" s="71">
        <v>0.436</v>
      </c>
      <c r="F64" s="71">
        <v>0.434</v>
      </c>
      <c r="G64" s="71">
        <v>0.43099999999999999</v>
      </c>
      <c r="H64" s="71">
        <v>0.42799999999999999</v>
      </c>
      <c r="I64" s="71">
        <v>0.42499999999999999</v>
      </c>
      <c r="J64" s="71">
        <v>0.42299999999999999</v>
      </c>
      <c r="K64" s="71">
        <v>0.42</v>
      </c>
      <c r="L64" s="71">
        <v>0.36</v>
      </c>
      <c r="M64" s="71">
        <v>0.3</v>
      </c>
      <c r="N64" s="71">
        <v>0.3</v>
      </c>
      <c r="O64" s="71">
        <v>0.28000000000000003</v>
      </c>
      <c r="P64" s="71">
        <v>0.25</v>
      </c>
      <c r="Q64" s="71">
        <v>0.23</v>
      </c>
      <c r="R64" s="71">
        <v>0.18</v>
      </c>
      <c r="S64" s="71">
        <v>0.16</v>
      </c>
      <c r="T64" s="71">
        <v>0.14000000000000001</v>
      </c>
      <c r="U64" s="71">
        <v>0.12</v>
      </c>
      <c r="V64" s="71">
        <v>0.1</v>
      </c>
      <c r="W64" s="71">
        <v>8.5999999999999993E-2</v>
      </c>
      <c r="X64" s="71">
        <v>7.3999999999999996E-2</v>
      </c>
      <c r="Y64" s="71">
        <v>7.3999999999999996E-2</v>
      </c>
      <c r="Z64" s="71">
        <v>5.8999999999999997E-2</v>
      </c>
      <c r="AA64" s="71">
        <v>5.2999999999999999E-2</v>
      </c>
      <c r="AB64" s="71">
        <v>5.1999999999999998E-2</v>
      </c>
      <c r="AC64" s="71">
        <v>4.2999999999999997E-2</v>
      </c>
      <c r="AD64" s="71">
        <v>0.04</v>
      </c>
      <c r="AE64" s="71">
        <v>3.5000000000000003E-2</v>
      </c>
      <c r="AF64" s="71">
        <v>0.03</v>
      </c>
      <c r="AG64" s="71">
        <v>2.5999999999999999E-2</v>
      </c>
      <c r="AH64" s="71">
        <v>2.4E-2</v>
      </c>
      <c r="AI64" s="71">
        <v>0.02</v>
      </c>
      <c r="AJ64" s="71">
        <v>1.7999999999999999E-2</v>
      </c>
      <c r="AK64" s="67">
        <v>1.6E-2</v>
      </c>
      <c r="AL64" s="67">
        <v>1.4E-2</v>
      </c>
      <c r="AM64" s="67">
        <v>1.2E-2</v>
      </c>
      <c r="AN64" s="67">
        <v>0.01</v>
      </c>
      <c r="AO64" s="67">
        <v>8.0000000000000002E-3</v>
      </c>
      <c r="AP64" s="67">
        <v>6.0000000000000001E-3</v>
      </c>
      <c r="AQ64" s="67">
        <v>4.0000000000000001E-3</v>
      </c>
      <c r="AR64" s="67">
        <v>2E-3</v>
      </c>
      <c r="AS64" s="67">
        <v>0</v>
      </c>
      <c r="AT64" s="67">
        <v>0</v>
      </c>
      <c r="AU64" s="67">
        <v>0</v>
      </c>
      <c r="AV64" s="67">
        <v>0</v>
      </c>
      <c r="AW64" s="67">
        <v>0</v>
      </c>
      <c r="AX64" s="67">
        <v>0</v>
      </c>
      <c r="AY64" s="67">
        <v>0</v>
      </c>
      <c r="AZ64" s="67">
        <v>0</v>
      </c>
      <c r="BA64" s="67">
        <v>0</v>
      </c>
      <c r="BB64" s="67">
        <v>0</v>
      </c>
      <c r="BC64" s="67">
        <v>0</v>
      </c>
    </row>
    <row r="65" spans="1:55" s="7" customFormat="1" ht="15" x14ac:dyDescent="0.25">
      <c r="A65" s="21"/>
      <c r="B65" s="21" t="s">
        <v>50</v>
      </c>
      <c r="C65" s="38">
        <v>0</v>
      </c>
      <c r="D65" s="38"/>
      <c r="E65" s="71">
        <v>3.5999999999999997E-2</v>
      </c>
      <c r="F65" s="71">
        <v>3.5000000000000003E-2</v>
      </c>
      <c r="G65" s="71">
        <v>3.4000000000000002E-2</v>
      </c>
      <c r="H65" s="71">
        <v>3.3000000000000002E-2</v>
      </c>
      <c r="I65" s="71">
        <v>3.2000000000000001E-2</v>
      </c>
      <c r="J65" s="71">
        <v>3.1E-2</v>
      </c>
      <c r="K65" s="71">
        <v>0.03</v>
      </c>
      <c r="L65" s="71">
        <v>0.03</v>
      </c>
      <c r="M65" s="71">
        <v>0.03</v>
      </c>
      <c r="N65" s="71">
        <v>0.03</v>
      </c>
      <c r="O65" s="71">
        <v>0.06</v>
      </c>
      <c r="P65" s="71">
        <v>0.09</v>
      </c>
      <c r="Q65" s="71">
        <v>0.11</v>
      </c>
      <c r="R65" s="71">
        <v>0.16</v>
      </c>
      <c r="S65" s="71">
        <v>0.17</v>
      </c>
      <c r="T65" s="71">
        <v>0.158</v>
      </c>
      <c r="U65" s="71">
        <v>0.14599999999999999</v>
      </c>
      <c r="V65" s="71">
        <v>0.13400000000000001</v>
      </c>
      <c r="W65" s="71">
        <v>0.13700000000000001</v>
      </c>
      <c r="X65" s="71">
        <v>0.14099999999999999</v>
      </c>
      <c r="Y65" s="71">
        <v>0.14099999999999999</v>
      </c>
      <c r="Z65" s="71">
        <v>0.155</v>
      </c>
      <c r="AA65" s="71">
        <v>0.153</v>
      </c>
      <c r="AB65" s="71">
        <v>0.14099999999999999</v>
      </c>
      <c r="AC65" s="71">
        <v>0.15</v>
      </c>
      <c r="AD65" s="71">
        <v>0.152</v>
      </c>
      <c r="AE65" s="71">
        <v>0.14899999999999999</v>
      </c>
      <c r="AF65" s="71">
        <v>0.14899999999999999</v>
      </c>
      <c r="AG65" s="71">
        <v>0.155</v>
      </c>
      <c r="AH65" s="71">
        <v>0.159</v>
      </c>
      <c r="AI65" s="71">
        <v>0.159</v>
      </c>
      <c r="AJ65" s="71">
        <v>0.16400000000000001</v>
      </c>
      <c r="AK65" s="67">
        <v>0.15688888888888888</v>
      </c>
      <c r="AL65" s="67">
        <v>0.14977777777777776</v>
      </c>
      <c r="AM65" s="67">
        <v>0.14266666666666664</v>
      </c>
      <c r="AN65" s="67">
        <v>0.13555555555555551</v>
      </c>
      <c r="AO65" s="67">
        <v>0.12844444444444439</v>
      </c>
      <c r="AP65" s="67">
        <v>0.12133333333333328</v>
      </c>
      <c r="AQ65" s="67">
        <v>0.11422222222222217</v>
      </c>
      <c r="AR65" s="67">
        <v>0.10711111111111106</v>
      </c>
      <c r="AS65" s="67">
        <v>0.1</v>
      </c>
      <c r="AT65" s="67">
        <v>9.1999999999999998E-2</v>
      </c>
      <c r="AU65" s="67">
        <v>8.3999999999999991E-2</v>
      </c>
      <c r="AV65" s="67">
        <v>7.5999999999999984E-2</v>
      </c>
      <c r="AW65" s="67">
        <v>6.7999999999999977E-2</v>
      </c>
      <c r="AX65" s="67">
        <v>5.9999999999999977E-2</v>
      </c>
      <c r="AY65" s="67">
        <v>5.1999999999999977E-2</v>
      </c>
      <c r="AZ65" s="67">
        <v>4.3999999999999977E-2</v>
      </c>
      <c r="BA65" s="67">
        <v>3.5999999999999976E-2</v>
      </c>
      <c r="BB65" s="67">
        <v>2.7999999999999976E-2</v>
      </c>
      <c r="BC65" s="67">
        <v>0.02</v>
      </c>
    </row>
    <row r="66" spans="1:55" s="7" customFormat="1" ht="15" x14ac:dyDescent="0.25">
      <c r="A66" s="39"/>
      <c r="B66" s="21" t="s">
        <v>137</v>
      </c>
      <c r="C66" s="38" t="s">
        <v>144</v>
      </c>
      <c r="D66" s="38"/>
      <c r="E66" s="71">
        <v>0.13100000000000001</v>
      </c>
      <c r="F66" s="71">
        <v>0.13900000000000001</v>
      </c>
      <c r="G66" s="71">
        <v>0.14699999999999999</v>
      </c>
      <c r="H66" s="71">
        <v>0.155</v>
      </c>
      <c r="I66" s="71">
        <v>0.16400000000000001</v>
      </c>
      <c r="J66" s="71">
        <v>0.17199999999999999</v>
      </c>
      <c r="K66" s="71">
        <v>0.18</v>
      </c>
      <c r="L66" s="71">
        <v>0.21</v>
      </c>
      <c r="M66" s="71">
        <v>0.24</v>
      </c>
      <c r="N66" s="71">
        <v>0.24</v>
      </c>
      <c r="O66" s="71">
        <v>0.34</v>
      </c>
      <c r="P66" s="71">
        <v>0.36</v>
      </c>
      <c r="Q66" s="71">
        <v>0.39</v>
      </c>
      <c r="R66" s="71">
        <v>0.42</v>
      </c>
      <c r="S66" s="71">
        <v>0.44</v>
      </c>
      <c r="T66" s="71">
        <v>0.434</v>
      </c>
      <c r="U66" s="71">
        <v>0.42899999999999999</v>
      </c>
      <c r="V66" s="71">
        <v>0.42299999999999999</v>
      </c>
      <c r="W66" s="71">
        <v>0.436</v>
      </c>
      <c r="X66" s="71">
        <v>0.44500000000000001</v>
      </c>
      <c r="Y66" s="71">
        <v>0.44500000000000001</v>
      </c>
      <c r="Z66" s="71">
        <v>0.45600000000000002</v>
      </c>
      <c r="AA66" s="71">
        <v>0.45900000000000002</v>
      </c>
      <c r="AB66" s="71">
        <v>0.47399999999999998</v>
      </c>
      <c r="AC66" s="71">
        <v>0.46600000000000003</v>
      </c>
      <c r="AD66" s="71">
        <v>0.46200000000000002</v>
      </c>
      <c r="AE66" s="71">
        <v>0.45900000000000002</v>
      </c>
      <c r="AF66" s="71">
        <v>0.46100000000000002</v>
      </c>
      <c r="AG66" s="71">
        <v>0.45800000000000002</v>
      </c>
      <c r="AH66" s="71">
        <v>0.45400000000000001</v>
      </c>
      <c r="AI66" s="71">
        <v>0.44900000000000001</v>
      </c>
      <c r="AJ66" s="71">
        <v>0.441</v>
      </c>
      <c r="AK66" s="67">
        <v>0.42088888888888887</v>
      </c>
      <c r="AL66" s="67">
        <v>0.40077777777777773</v>
      </c>
      <c r="AM66" s="67">
        <v>0.3806666666666666</v>
      </c>
      <c r="AN66" s="67">
        <v>0.36055555555555546</v>
      </c>
      <c r="AO66" s="67">
        <v>0.34044444444444433</v>
      </c>
      <c r="AP66" s="67">
        <v>0.32033333333333319</v>
      </c>
      <c r="AQ66" s="67">
        <v>0.30022222222222206</v>
      </c>
      <c r="AR66" s="67">
        <v>0.28011111111111092</v>
      </c>
      <c r="AS66" s="67">
        <v>0.26</v>
      </c>
      <c r="AT66" s="67">
        <v>0.26</v>
      </c>
      <c r="AU66" s="67">
        <v>0.26</v>
      </c>
      <c r="AV66" s="67">
        <v>0.26</v>
      </c>
      <c r="AW66" s="67">
        <v>0.26</v>
      </c>
      <c r="AX66" s="67">
        <v>0.26</v>
      </c>
      <c r="AY66" s="67">
        <v>0.26</v>
      </c>
      <c r="AZ66" s="67">
        <v>0.26</v>
      </c>
      <c r="BA66" s="67">
        <v>0.26</v>
      </c>
      <c r="BB66" s="67">
        <v>0.26</v>
      </c>
      <c r="BC66" s="67">
        <v>0.26</v>
      </c>
    </row>
    <row r="67" spans="1:55" s="7" customFormat="1" ht="15" x14ac:dyDescent="0.25">
      <c r="A67" s="21"/>
      <c r="B67" s="21" t="s">
        <v>51</v>
      </c>
      <c r="C67" s="38">
        <v>0</v>
      </c>
      <c r="D67" s="38"/>
      <c r="E67" s="71">
        <v>0.01</v>
      </c>
      <c r="F67" s="71">
        <v>0.01</v>
      </c>
      <c r="G67" s="71">
        <v>0.01</v>
      </c>
      <c r="H67" s="71">
        <v>0.01</v>
      </c>
      <c r="I67" s="71">
        <v>0.01</v>
      </c>
      <c r="J67" s="71">
        <v>0.01</v>
      </c>
      <c r="K67" s="71">
        <v>0.01</v>
      </c>
      <c r="L67" s="71">
        <v>0.02</v>
      </c>
      <c r="M67" s="71">
        <v>0.03</v>
      </c>
      <c r="N67" s="71">
        <v>0.03</v>
      </c>
      <c r="O67" s="71">
        <v>0.03</v>
      </c>
      <c r="P67" s="71">
        <v>0.04</v>
      </c>
      <c r="Q67" s="71">
        <v>0.04</v>
      </c>
      <c r="R67" s="71">
        <v>0.05</v>
      </c>
      <c r="S67" s="71">
        <v>0.06</v>
      </c>
      <c r="T67" s="71">
        <v>0.106</v>
      </c>
      <c r="U67" s="71">
        <v>0.153</v>
      </c>
      <c r="V67" s="71">
        <v>0.19900000000000001</v>
      </c>
      <c r="W67" s="71">
        <v>0.20300000000000001</v>
      </c>
      <c r="X67" s="71">
        <v>0.20799999999999999</v>
      </c>
      <c r="Y67" s="71">
        <v>0.20799999999999999</v>
      </c>
      <c r="Z67" s="71">
        <v>0.21299999999999999</v>
      </c>
      <c r="AA67" s="71">
        <v>0.215</v>
      </c>
      <c r="AB67" s="71">
        <v>0.217</v>
      </c>
      <c r="AC67" s="71">
        <v>0.215</v>
      </c>
      <c r="AD67" s="71">
        <v>0.214</v>
      </c>
      <c r="AE67" s="71">
        <v>0.219</v>
      </c>
      <c r="AF67" s="71">
        <v>0.215</v>
      </c>
      <c r="AG67" s="71">
        <v>0.217</v>
      </c>
      <c r="AH67" s="71">
        <v>0.215</v>
      </c>
      <c r="AI67" s="71">
        <v>0.218</v>
      </c>
      <c r="AJ67" s="71">
        <v>0.216</v>
      </c>
      <c r="AK67" s="67">
        <v>0.20866666666666667</v>
      </c>
      <c r="AL67" s="67">
        <v>0.20133333333333334</v>
      </c>
      <c r="AM67" s="67">
        <v>0.19400000000000001</v>
      </c>
      <c r="AN67" s="67">
        <v>0.18666666666666668</v>
      </c>
      <c r="AO67" s="67">
        <v>0.17933333333333334</v>
      </c>
      <c r="AP67" s="67">
        <v>0.17200000000000001</v>
      </c>
      <c r="AQ67" s="67">
        <v>0.16466666666666668</v>
      </c>
      <c r="AR67" s="67">
        <v>0.15733333333333335</v>
      </c>
      <c r="AS67" s="67">
        <v>0.15</v>
      </c>
      <c r="AT67" s="67">
        <v>0.15</v>
      </c>
      <c r="AU67" s="67">
        <v>0.15</v>
      </c>
      <c r="AV67" s="67">
        <v>0.15</v>
      </c>
      <c r="AW67" s="67">
        <v>0.15</v>
      </c>
      <c r="AX67" s="67">
        <v>0.15</v>
      </c>
      <c r="AY67" s="67">
        <v>0.15</v>
      </c>
      <c r="AZ67" s="67">
        <v>0.15</v>
      </c>
      <c r="BA67" s="67">
        <v>0.15</v>
      </c>
      <c r="BB67" s="67">
        <v>0.15</v>
      </c>
      <c r="BC67" s="67">
        <v>0.15</v>
      </c>
    </row>
    <row r="68" spans="1:55" s="7" customFormat="1" ht="15" x14ac:dyDescent="0.25">
      <c r="A68" s="21"/>
      <c r="B68" s="21" t="s">
        <v>52</v>
      </c>
      <c r="C68" s="38">
        <v>4</v>
      </c>
      <c r="D68" s="38"/>
      <c r="E68" s="71">
        <v>0</v>
      </c>
      <c r="F68" s="71">
        <v>0</v>
      </c>
      <c r="G68" s="71">
        <v>0</v>
      </c>
      <c r="H68" s="71">
        <v>0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71">
        <v>0</v>
      </c>
      <c r="Q68" s="71">
        <v>0</v>
      </c>
      <c r="R68" s="71">
        <v>0</v>
      </c>
      <c r="S68" s="71">
        <v>0</v>
      </c>
      <c r="T68" s="71">
        <v>0</v>
      </c>
      <c r="U68" s="71">
        <v>0</v>
      </c>
      <c r="V68" s="71">
        <v>6.0000000000000001E-3</v>
      </c>
      <c r="W68" s="71">
        <v>1.2E-2</v>
      </c>
      <c r="X68" s="71">
        <v>0.02</v>
      </c>
      <c r="Y68" s="71">
        <v>2.4E-2</v>
      </c>
      <c r="Z68" s="71">
        <v>2.5999999999999999E-2</v>
      </c>
      <c r="AA68" s="71">
        <v>3.3000000000000002E-2</v>
      </c>
      <c r="AB68" s="71">
        <v>2.7E-2</v>
      </c>
      <c r="AC68" s="71">
        <v>0.04</v>
      </c>
      <c r="AD68" s="71">
        <v>4.3999999999999997E-2</v>
      </c>
      <c r="AE68" s="71">
        <v>4.7E-2</v>
      </c>
      <c r="AF68" s="71">
        <v>5.2999999999999999E-2</v>
      </c>
      <c r="AG68" s="71">
        <v>5.3999999999999999E-2</v>
      </c>
      <c r="AH68" s="71">
        <v>5.7000000000000002E-2</v>
      </c>
      <c r="AI68" s="71">
        <v>5.8999999999999997E-2</v>
      </c>
      <c r="AJ68" s="71">
        <v>5.8999999999999997E-2</v>
      </c>
      <c r="AK68" s="67">
        <v>9.7222222222222224E-2</v>
      </c>
      <c r="AL68" s="67">
        <v>0.13544444444444445</v>
      </c>
      <c r="AM68" s="67">
        <v>0.17366666666666669</v>
      </c>
      <c r="AN68" s="67">
        <v>0.2118888888888889</v>
      </c>
      <c r="AO68" s="67">
        <v>0.25011111111111112</v>
      </c>
      <c r="AP68" s="67">
        <v>0.28833333333333333</v>
      </c>
      <c r="AQ68" s="67">
        <v>0.32655555555555554</v>
      </c>
      <c r="AR68" s="67">
        <v>0.36477777777777776</v>
      </c>
      <c r="AS68" s="67">
        <v>0.40300000000000002</v>
      </c>
      <c r="AT68" s="67">
        <v>0.41100000000000003</v>
      </c>
      <c r="AU68" s="67">
        <v>0.41900000000000004</v>
      </c>
      <c r="AV68" s="67">
        <v>0.42700000000000005</v>
      </c>
      <c r="AW68" s="67">
        <v>0.43500000000000005</v>
      </c>
      <c r="AX68" s="67">
        <v>0.44300000000000006</v>
      </c>
      <c r="AY68" s="67">
        <v>0.45100000000000007</v>
      </c>
      <c r="AZ68" s="67">
        <v>0.45900000000000007</v>
      </c>
      <c r="BA68" s="67">
        <v>0.46700000000000008</v>
      </c>
      <c r="BB68" s="67">
        <v>0.47500000000000009</v>
      </c>
      <c r="BC68" s="67">
        <v>0.48299999999999998</v>
      </c>
    </row>
    <row r="69" spans="1:55" s="7" customFormat="1" ht="15" x14ac:dyDescent="0.25">
      <c r="A69" s="21"/>
      <c r="B69" s="21" t="s">
        <v>45</v>
      </c>
      <c r="C69" s="40" t="s">
        <v>28</v>
      </c>
      <c r="D69" s="38"/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71">
        <v>0</v>
      </c>
      <c r="K69" s="71">
        <v>0</v>
      </c>
      <c r="L69" s="71">
        <v>0</v>
      </c>
      <c r="M69" s="71">
        <v>0</v>
      </c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8.9999999999999993E-3</v>
      </c>
      <c r="U69" s="71">
        <v>1.7999999999999999E-2</v>
      </c>
      <c r="V69" s="71">
        <v>0.02</v>
      </c>
      <c r="W69" s="71">
        <v>0.02</v>
      </c>
      <c r="X69" s="71">
        <v>0.02</v>
      </c>
      <c r="Y69" s="71">
        <v>0.02</v>
      </c>
      <c r="Z69" s="71">
        <v>2.1000000000000001E-2</v>
      </c>
      <c r="AA69" s="71">
        <v>2.4E-2</v>
      </c>
      <c r="AB69" s="71">
        <v>2.7E-2</v>
      </c>
      <c r="AC69" s="71">
        <v>0.03</v>
      </c>
      <c r="AD69" s="71">
        <v>3.4000000000000002E-2</v>
      </c>
      <c r="AE69" s="71">
        <v>0.04</v>
      </c>
      <c r="AF69" s="71">
        <v>4.3999999999999997E-2</v>
      </c>
      <c r="AG69" s="71">
        <v>4.7E-2</v>
      </c>
      <c r="AH69" s="71">
        <v>4.9000000000000002E-2</v>
      </c>
      <c r="AI69" s="71">
        <v>5.5E-2</v>
      </c>
      <c r="AJ69" s="71">
        <v>6.4000000000000001E-2</v>
      </c>
      <c r="AK69" s="67">
        <v>6.355555555555556E-2</v>
      </c>
      <c r="AL69" s="67">
        <v>6.3111111111111118E-2</v>
      </c>
      <c r="AM69" s="67">
        <v>6.2666666666666676E-2</v>
      </c>
      <c r="AN69" s="67">
        <v>6.2222222222222234E-2</v>
      </c>
      <c r="AO69" s="67">
        <v>6.1777777777777793E-2</v>
      </c>
      <c r="AP69" s="67">
        <v>6.1333333333333351E-2</v>
      </c>
      <c r="AQ69" s="67">
        <v>6.0888888888888909E-2</v>
      </c>
      <c r="AR69" s="67">
        <v>6.0444444444444467E-2</v>
      </c>
      <c r="AS69" s="67">
        <v>0.06</v>
      </c>
      <c r="AT69" s="67">
        <v>0.06</v>
      </c>
      <c r="AU69" s="67">
        <v>0.06</v>
      </c>
      <c r="AV69" s="67">
        <v>0.06</v>
      </c>
      <c r="AW69" s="67">
        <v>0.06</v>
      </c>
      <c r="AX69" s="67">
        <v>0.06</v>
      </c>
      <c r="AY69" s="67">
        <v>0.06</v>
      </c>
      <c r="AZ69" s="67">
        <v>0.06</v>
      </c>
      <c r="BA69" s="67">
        <v>0.06</v>
      </c>
      <c r="BB69" s="67">
        <v>0.06</v>
      </c>
      <c r="BC69" s="67">
        <v>0.06</v>
      </c>
    </row>
    <row r="70" spans="1:55" s="7" customFormat="1" ht="15" x14ac:dyDescent="0.25">
      <c r="A70" s="21"/>
      <c r="B70" s="21" t="s">
        <v>54</v>
      </c>
      <c r="C70" s="38">
        <v>30</v>
      </c>
      <c r="D70" s="38"/>
      <c r="E70" s="71">
        <v>2.5000000000000001E-2</v>
      </c>
      <c r="F70" s="71">
        <v>2.9000000000000001E-2</v>
      </c>
      <c r="G70" s="71">
        <v>3.4000000000000002E-2</v>
      </c>
      <c r="H70" s="71">
        <v>3.7999999999999999E-2</v>
      </c>
      <c r="I70" s="71">
        <v>4.2000000000000003E-2</v>
      </c>
      <c r="J70" s="71">
        <v>4.5999999999999999E-2</v>
      </c>
      <c r="K70" s="71">
        <v>0.05</v>
      </c>
      <c r="L70" s="71">
        <v>6.25E-2</v>
      </c>
      <c r="M70" s="71">
        <v>7.4999999999999997E-2</v>
      </c>
      <c r="N70" s="71">
        <v>7.4999999999999997E-2</v>
      </c>
      <c r="O70" s="71">
        <v>7.0000000000000007E-2</v>
      </c>
      <c r="P70" s="71">
        <v>7.0000000000000007E-2</v>
      </c>
      <c r="Q70" s="71">
        <v>7.0000000000000007E-2</v>
      </c>
      <c r="R70" s="71">
        <v>7.0000000000000007E-2</v>
      </c>
      <c r="S70" s="71">
        <v>7.0000000000000007E-2</v>
      </c>
      <c r="T70" s="71">
        <v>5.4000000000000006E-2</v>
      </c>
      <c r="U70" s="71">
        <v>3.8000000000000006E-2</v>
      </c>
      <c r="V70" s="71">
        <v>2.1999999999999999E-2</v>
      </c>
      <c r="W70" s="71">
        <v>2.1000000000000001E-2</v>
      </c>
      <c r="X70" s="71">
        <v>1.7999999999999999E-2</v>
      </c>
      <c r="Y70" s="71">
        <v>1.7999999999999999E-2</v>
      </c>
      <c r="Z70" s="71">
        <v>1.4999999999999999E-2</v>
      </c>
      <c r="AA70" s="71">
        <v>1.4E-2</v>
      </c>
      <c r="AB70" s="71">
        <v>1.4999999999999999E-2</v>
      </c>
      <c r="AC70" s="71">
        <v>1.2999999999999999E-2</v>
      </c>
      <c r="AD70" s="71">
        <v>1.4E-2</v>
      </c>
      <c r="AE70" s="71">
        <v>1.2E-2</v>
      </c>
      <c r="AF70" s="71">
        <v>1.2999999999999999E-2</v>
      </c>
      <c r="AG70" s="71">
        <v>1.2E-2</v>
      </c>
      <c r="AH70" s="71">
        <v>1.2E-2</v>
      </c>
      <c r="AI70" s="71">
        <v>1.2E-2</v>
      </c>
      <c r="AJ70" s="71">
        <v>1.2E-2</v>
      </c>
      <c r="AK70" s="67">
        <v>1.1555555555555555E-2</v>
      </c>
      <c r="AL70" s="67">
        <v>1.111111111111111E-2</v>
      </c>
      <c r="AM70" s="67">
        <v>1.0666666666666665E-2</v>
      </c>
      <c r="AN70" s="67">
        <v>1.0222222222222219E-2</v>
      </c>
      <c r="AO70" s="67">
        <v>9.7777777777777741E-3</v>
      </c>
      <c r="AP70" s="67">
        <v>9.3333333333333289E-3</v>
      </c>
      <c r="AQ70" s="67">
        <v>8.8888888888888837E-3</v>
      </c>
      <c r="AR70" s="67">
        <v>8.4444444444444385E-3</v>
      </c>
      <c r="AS70" s="67">
        <v>8.0000000000000002E-3</v>
      </c>
      <c r="AT70" s="67">
        <v>8.0000000000000002E-3</v>
      </c>
      <c r="AU70" s="67">
        <v>8.0000000000000002E-3</v>
      </c>
      <c r="AV70" s="67">
        <v>8.0000000000000002E-3</v>
      </c>
      <c r="AW70" s="67">
        <v>8.0000000000000002E-3</v>
      </c>
      <c r="AX70" s="67">
        <v>8.0000000000000002E-3</v>
      </c>
      <c r="AY70" s="67">
        <v>8.0000000000000002E-3</v>
      </c>
      <c r="AZ70" s="67">
        <v>8.0000000000000002E-3</v>
      </c>
      <c r="BA70" s="67">
        <v>8.0000000000000002E-3</v>
      </c>
      <c r="BB70" s="67">
        <v>8.0000000000000002E-3</v>
      </c>
      <c r="BC70" s="67">
        <v>8.0000000000000002E-3</v>
      </c>
    </row>
    <row r="71" spans="1:55" s="7" customFormat="1" ht="15" x14ac:dyDescent="0.25">
      <c r="A71" s="21"/>
      <c r="B71" s="21" t="s">
        <v>55</v>
      </c>
      <c r="C71" s="38">
        <v>0</v>
      </c>
      <c r="D71" s="38"/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71">
        <v>0</v>
      </c>
      <c r="K71" s="71">
        <v>0</v>
      </c>
      <c r="L71" s="71">
        <v>2.5000000000000001E-3</v>
      </c>
      <c r="M71" s="71">
        <v>5.0000000000000001E-3</v>
      </c>
      <c r="N71" s="71">
        <v>5.0000000000000001E-3</v>
      </c>
      <c r="O71" s="71">
        <v>0.01</v>
      </c>
      <c r="P71" s="71">
        <v>0.01</v>
      </c>
      <c r="Q71" s="71">
        <v>0.01</v>
      </c>
      <c r="R71" s="71">
        <v>0.01</v>
      </c>
      <c r="S71" s="71">
        <v>0.01</v>
      </c>
      <c r="T71" s="71">
        <v>1.4E-2</v>
      </c>
      <c r="U71" s="71">
        <v>1.4999999999999999E-2</v>
      </c>
      <c r="V71" s="71">
        <v>1.7999999999999999E-2</v>
      </c>
      <c r="W71" s="71">
        <v>1.6E-2</v>
      </c>
      <c r="X71" s="71">
        <v>1.4E-2</v>
      </c>
      <c r="Y71" s="71">
        <v>1.4E-2</v>
      </c>
      <c r="Z71" s="71">
        <v>0.01</v>
      </c>
      <c r="AA71" s="71">
        <v>0.01</v>
      </c>
      <c r="AB71" s="71">
        <v>0.01</v>
      </c>
      <c r="AC71" s="71">
        <v>8.9999999999999993E-3</v>
      </c>
      <c r="AD71" s="71">
        <v>8.9999999999999993E-3</v>
      </c>
      <c r="AE71" s="71">
        <v>8.9999999999999993E-3</v>
      </c>
      <c r="AF71" s="71">
        <v>8.0000000000000002E-3</v>
      </c>
      <c r="AG71" s="71">
        <v>8.0000000000000002E-3</v>
      </c>
      <c r="AH71" s="71">
        <v>8.9999999999999993E-3</v>
      </c>
      <c r="AI71" s="71">
        <v>8.0000000000000002E-3</v>
      </c>
      <c r="AJ71" s="71">
        <v>8.0000000000000002E-3</v>
      </c>
      <c r="AK71" s="67">
        <v>7.5555555555555558E-3</v>
      </c>
      <c r="AL71" s="67">
        <v>7.1111111111111115E-3</v>
      </c>
      <c r="AM71" s="67">
        <v>6.6666666666666671E-3</v>
      </c>
      <c r="AN71" s="67">
        <v>6.2222222222222227E-3</v>
      </c>
      <c r="AO71" s="67">
        <v>5.7777777777777784E-3</v>
      </c>
      <c r="AP71" s="67">
        <v>5.333333333333334E-3</v>
      </c>
      <c r="AQ71" s="67">
        <v>4.8888888888888897E-3</v>
      </c>
      <c r="AR71" s="67">
        <v>4.4444444444444453E-3</v>
      </c>
      <c r="AS71" s="67">
        <v>4.0000000000000001E-3</v>
      </c>
      <c r="AT71" s="67">
        <v>4.0000000000000001E-3</v>
      </c>
      <c r="AU71" s="67">
        <v>4.0000000000000001E-3</v>
      </c>
      <c r="AV71" s="67">
        <v>4.0000000000000001E-3</v>
      </c>
      <c r="AW71" s="67">
        <v>4.0000000000000001E-3</v>
      </c>
      <c r="AX71" s="67">
        <v>4.0000000000000001E-3</v>
      </c>
      <c r="AY71" s="67">
        <v>4.0000000000000001E-3</v>
      </c>
      <c r="AZ71" s="67">
        <v>4.0000000000000001E-3</v>
      </c>
      <c r="BA71" s="67">
        <v>4.0000000000000001E-3</v>
      </c>
      <c r="BB71" s="67">
        <v>4.0000000000000001E-3</v>
      </c>
      <c r="BC71" s="67">
        <v>4.0000000000000001E-3</v>
      </c>
    </row>
    <row r="72" spans="1:55" s="23" customFormat="1" ht="15" x14ac:dyDescent="0.25">
      <c r="A72" s="33"/>
      <c r="B72" s="33" t="s">
        <v>56</v>
      </c>
      <c r="C72" s="36">
        <v>0</v>
      </c>
      <c r="D72" s="36"/>
      <c r="E72" s="64">
        <v>7.0000000000000001E-3</v>
      </c>
      <c r="F72" s="64">
        <v>8.0000000000000002E-3</v>
      </c>
      <c r="G72" s="64">
        <v>8.0000000000000002E-3</v>
      </c>
      <c r="H72" s="64">
        <v>8.9999999999999993E-3</v>
      </c>
      <c r="I72" s="64">
        <v>8.9999999999999993E-3</v>
      </c>
      <c r="J72" s="64">
        <v>8.9999999999999993E-3</v>
      </c>
      <c r="K72" s="64">
        <v>0.01</v>
      </c>
      <c r="L72" s="64">
        <v>1.4999999999999999E-2</v>
      </c>
      <c r="M72" s="64">
        <v>0.02</v>
      </c>
      <c r="N72" s="64">
        <v>0.02</v>
      </c>
      <c r="O72" s="64">
        <v>0.03</v>
      </c>
      <c r="P72" s="64">
        <v>0.03</v>
      </c>
      <c r="Q72" s="64">
        <v>0.03</v>
      </c>
      <c r="R72" s="64">
        <v>0.03</v>
      </c>
      <c r="S72" s="64">
        <v>0.03</v>
      </c>
      <c r="T72" s="64">
        <v>2.3E-2</v>
      </c>
      <c r="U72" s="64">
        <v>1.7000000000000001E-2</v>
      </c>
      <c r="V72" s="64">
        <v>0.01</v>
      </c>
      <c r="W72" s="64">
        <v>8.0000000000000002E-3</v>
      </c>
      <c r="X72" s="64">
        <v>8.0000000000000002E-3</v>
      </c>
      <c r="Y72" s="64">
        <v>8.0000000000000002E-3</v>
      </c>
      <c r="Z72" s="64">
        <v>7.0000000000000001E-3</v>
      </c>
      <c r="AA72" s="64">
        <v>6.0000000000000001E-3</v>
      </c>
      <c r="AB72" s="64">
        <v>7.0000000000000001E-3</v>
      </c>
      <c r="AC72" s="64">
        <v>6.0000000000000001E-3</v>
      </c>
      <c r="AD72" s="64">
        <v>5.0000000000000001E-3</v>
      </c>
      <c r="AE72" s="64">
        <v>6.0000000000000001E-3</v>
      </c>
      <c r="AF72" s="64">
        <v>7.0000000000000001E-3</v>
      </c>
      <c r="AG72" s="64">
        <v>6.0000000000000001E-3</v>
      </c>
      <c r="AH72" s="64">
        <v>6.0000000000000001E-3</v>
      </c>
      <c r="AI72" s="64">
        <v>6.0000000000000001E-3</v>
      </c>
      <c r="AJ72" s="64">
        <v>6.0000000000000001E-3</v>
      </c>
      <c r="AK72" s="68">
        <v>7.0000000000000001E-3</v>
      </c>
      <c r="AL72" s="68">
        <v>8.0000000000000002E-3</v>
      </c>
      <c r="AM72" s="68">
        <v>9.0000000000000011E-3</v>
      </c>
      <c r="AN72" s="68">
        <v>1.0000000000000002E-2</v>
      </c>
      <c r="AO72" s="68">
        <v>1.1000000000000003E-2</v>
      </c>
      <c r="AP72" s="68">
        <v>1.2000000000000004E-2</v>
      </c>
      <c r="AQ72" s="68">
        <v>1.3000000000000005E-2</v>
      </c>
      <c r="AR72" s="68">
        <v>1.4000000000000005E-2</v>
      </c>
      <c r="AS72" s="68">
        <v>1.4999999999999999E-2</v>
      </c>
      <c r="AT72" s="68">
        <v>1.4999999999999999E-2</v>
      </c>
      <c r="AU72" s="68">
        <v>1.4999999999999999E-2</v>
      </c>
      <c r="AV72" s="68">
        <v>1.4999999999999999E-2</v>
      </c>
      <c r="AW72" s="68">
        <v>1.4999999999999999E-2</v>
      </c>
      <c r="AX72" s="68">
        <v>1.4999999999999999E-2</v>
      </c>
      <c r="AY72" s="68">
        <v>1.4999999999999999E-2</v>
      </c>
      <c r="AZ72" s="68">
        <v>1.4999999999999999E-2</v>
      </c>
      <c r="BA72" s="68">
        <v>1.4999999999999999E-2</v>
      </c>
      <c r="BB72" s="68">
        <v>1.4999999999999999E-2</v>
      </c>
      <c r="BC72" s="68">
        <v>1.4999999999999999E-2</v>
      </c>
    </row>
    <row r="73" spans="1:55" s="7" customFormat="1" ht="15" x14ac:dyDescent="0.25">
      <c r="A73" s="21" t="s">
        <v>57</v>
      </c>
      <c r="B73" s="21" t="s">
        <v>47</v>
      </c>
      <c r="C73" s="40" t="s">
        <v>28</v>
      </c>
      <c r="D73" s="38"/>
      <c r="E73" s="66">
        <v>0.35499999999999998</v>
      </c>
      <c r="F73" s="66">
        <v>0.34499999999999997</v>
      </c>
      <c r="G73" s="66">
        <v>0.33600000000000002</v>
      </c>
      <c r="H73" s="66">
        <v>0.32700000000000001</v>
      </c>
      <c r="I73" s="66">
        <v>0.318</v>
      </c>
      <c r="J73" s="66">
        <v>0.309</v>
      </c>
      <c r="K73" s="66">
        <v>0.3</v>
      </c>
      <c r="L73" s="66">
        <v>0.3</v>
      </c>
      <c r="M73" s="66">
        <v>0.3</v>
      </c>
      <c r="N73" s="66">
        <v>0.3</v>
      </c>
      <c r="O73" s="66">
        <v>0.18</v>
      </c>
      <c r="P73" s="66">
        <v>0.15</v>
      </c>
      <c r="Q73" s="66">
        <v>0.12</v>
      </c>
      <c r="R73" s="66">
        <v>0.08</v>
      </c>
      <c r="S73" s="66">
        <v>0.06</v>
      </c>
      <c r="T73" s="66">
        <v>7.2999999999999995E-2</v>
      </c>
      <c r="U73" s="66">
        <v>8.5999999999999993E-2</v>
      </c>
      <c r="V73" s="66">
        <v>9.9000000000000005E-2</v>
      </c>
      <c r="W73" s="66">
        <v>8.5999999999999993E-2</v>
      </c>
      <c r="X73" s="66">
        <v>7.2999999999999995E-2</v>
      </c>
      <c r="Y73" s="66">
        <v>7.2999999999999995E-2</v>
      </c>
      <c r="Z73" s="66">
        <v>5.5E-2</v>
      </c>
      <c r="AA73" s="66">
        <v>0.05</v>
      </c>
      <c r="AB73" s="66">
        <v>5.2999999999999999E-2</v>
      </c>
      <c r="AC73" s="66">
        <v>4.3999999999999997E-2</v>
      </c>
      <c r="AD73" s="66">
        <v>3.7999999999999999E-2</v>
      </c>
      <c r="AE73" s="66">
        <v>3.4000000000000002E-2</v>
      </c>
      <c r="AF73" s="66">
        <v>3.2000000000000001E-2</v>
      </c>
      <c r="AG73" s="66">
        <v>2.8000000000000001E-2</v>
      </c>
      <c r="AH73" s="66">
        <v>2.7E-2</v>
      </c>
      <c r="AI73" s="66">
        <v>2.3E-2</v>
      </c>
      <c r="AJ73" s="66">
        <v>2.1000000000000001E-2</v>
      </c>
      <c r="AK73" s="67">
        <v>1.8666666666666668E-2</v>
      </c>
      <c r="AL73" s="67">
        <v>1.6333333333333335E-2</v>
      </c>
      <c r="AM73" s="67">
        <v>1.4000000000000002E-2</v>
      </c>
      <c r="AN73" s="67">
        <v>1.1666666666666669E-2</v>
      </c>
      <c r="AO73" s="67">
        <v>9.3333333333333358E-3</v>
      </c>
      <c r="AP73" s="67">
        <v>7.0000000000000027E-3</v>
      </c>
      <c r="AQ73" s="67">
        <v>4.6666666666666697E-3</v>
      </c>
      <c r="AR73" s="67">
        <v>2.3333333333333361E-3</v>
      </c>
      <c r="AS73" s="67">
        <v>0</v>
      </c>
      <c r="AT73" s="67">
        <v>0</v>
      </c>
      <c r="AU73" s="67">
        <v>0</v>
      </c>
      <c r="AV73" s="67">
        <v>0</v>
      </c>
      <c r="AW73" s="67">
        <v>0</v>
      </c>
      <c r="AX73" s="67">
        <v>0</v>
      </c>
      <c r="AY73" s="67">
        <v>0</v>
      </c>
      <c r="AZ73" s="67">
        <v>0</v>
      </c>
      <c r="BA73" s="67">
        <v>0</v>
      </c>
      <c r="BB73" s="67">
        <v>0</v>
      </c>
      <c r="BC73" s="67">
        <v>0</v>
      </c>
    </row>
    <row r="74" spans="1:55" s="7" customFormat="1" ht="15" x14ac:dyDescent="0.25">
      <c r="A74" s="21"/>
      <c r="B74" s="21" t="s">
        <v>48</v>
      </c>
      <c r="C74" s="38">
        <v>6</v>
      </c>
      <c r="D74" s="38"/>
      <c r="E74" s="66">
        <v>0.436</v>
      </c>
      <c r="F74" s="66">
        <v>0.434</v>
      </c>
      <c r="G74" s="66">
        <v>0.43099999999999999</v>
      </c>
      <c r="H74" s="66">
        <v>0.42799999999999999</v>
      </c>
      <c r="I74" s="66">
        <v>0.42499999999999999</v>
      </c>
      <c r="J74" s="66">
        <v>0.42299999999999999</v>
      </c>
      <c r="K74" s="66">
        <v>0.42</v>
      </c>
      <c r="L74" s="66">
        <v>0.36</v>
      </c>
      <c r="M74" s="66">
        <v>0.3</v>
      </c>
      <c r="N74" s="66">
        <v>0.3</v>
      </c>
      <c r="O74" s="66">
        <v>0.28000000000000003</v>
      </c>
      <c r="P74" s="66">
        <v>0.25</v>
      </c>
      <c r="Q74" s="66">
        <v>0.23</v>
      </c>
      <c r="R74" s="66">
        <v>0.18</v>
      </c>
      <c r="S74" s="66">
        <v>0.16</v>
      </c>
      <c r="T74" s="66">
        <v>0.125</v>
      </c>
      <c r="U74" s="66">
        <v>0.09</v>
      </c>
      <c r="V74" s="66">
        <v>5.5E-2</v>
      </c>
      <c r="W74" s="66">
        <v>4.2000000000000003E-2</v>
      </c>
      <c r="X74" s="66">
        <v>3.3000000000000002E-2</v>
      </c>
      <c r="Y74" s="66">
        <v>3.3000000000000002E-2</v>
      </c>
      <c r="Z74" s="66">
        <v>2.7E-2</v>
      </c>
      <c r="AA74" s="66">
        <v>2.5000000000000001E-2</v>
      </c>
      <c r="AB74" s="66">
        <v>2.9000000000000001E-2</v>
      </c>
      <c r="AC74" s="66">
        <v>2.4E-2</v>
      </c>
      <c r="AD74" s="66">
        <v>2.1999999999999999E-2</v>
      </c>
      <c r="AE74" s="66">
        <v>0.02</v>
      </c>
      <c r="AF74" s="66">
        <v>1.6E-2</v>
      </c>
      <c r="AG74" s="66">
        <v>1.2999999999999999E-2</v>
      </c>
      <c r="AH74" s="66">
        <v>0.01</v>
      </c>
      <c r="AI74" s="66">
        <v>8.0000000000000002E-3</v>
      </c>
      <c r="AJ74" s="66">
        <v>7.0000000000000001E-3</v>
      </c>
      <c r="AK74" s="67">
        <v>6.2222222222222227E-3</v>
      </c>
      <c r="AL74" s="67">
        <v>5.4444444444444445E-3</v>
      </c>
      <c r="AM74" s="67">
        <v>4.6666666666666662E-3</v>
      </c>
      <c r="AN74" s="67">
        <v>3.8888888888888883E-3</v>
      </c>
      <c r="AO74" s="67">
        <v>3.1111111111111105E-3</v>
      </c>
      <c r="AP74" s="67">
        <v>2.3333333333333327E-3</v>
      </c>
      <c r="AQ74" s="67">
        <v>1.5555555555555548E-3</v>
      </c>
      <c r="AR74" s="67">
        <v>7.7777777777777697E-4</v>
      </c>
      <c r="AS74" s="67">
        <v>0</v>
      </c>
      <c r="AT74" s="67">
        <v>0</v>
      </c>
      <c r="AU74" s="67">
        <v>0</v>
      </c>
      <c r="AV74" s="67">
        <v>0</v>
      </c>
      <c r="AW74" s="67">
        <v>0</v>
      </c>
      <c r="AX74" s="67">
        <v>0</v>
      </c>
      <c r="AY74" s="67">
        <v>0</v>
      </c>
      <c r="AZ74" s="67">
        <v>0</v>
      </c>
      <c r="BA74" s="67">
        <v>0</v>
      </c>
      <c r="BB74" s="67">
        <v>0</v>
      </c>
      <c r="BC74" s="67">
        <v>0</v>
      </c>
    </row>
    <row r="75" spans="1:55" s="7" customFormat="1" ht="15" x14ac:dyDescent="0.25">
      <c r="A75" s="21"/>
      <c r="B75" s="21" t="s">
        <v>50</v>
      </c>
      <c r="C75" s="38">
        <v>0</v>
      </c>
      <c r="D75" s="38"/>
      <c r="E75" s="66">
        <v>3.5999999999999997E-2</v>
      </c>
      <c r="F75" s="66">
        <v>3.5000000000000003E-2</v>
      </c>
      <c r="G75" s="66">
        <v>3.4000000000000002E-2</v>
      </c>
      <c r="H75" s="66">
        <v>3.3000000000000002E-2</v>
      </c>
      <c r="I75" s="66">
        <v>3.2000000000000001E-2</v>
      </c>
      <c r="J75" s="66">
        <v>3.1E-2</v>
      </c>
      <c r="K75" s="66">
        <v>0.03</v>
      </c>
      <c r="L75" s="66">
        <v>0.03</v>
      </c>
      <c r="M75" s="66">
        <v>0.03</v>
      </c>
      <c r="N75" s="66">
        <v>0.03</v>
      </c>
      <c r="O75" s="66">
        <v>0.06</v>
      </c>
      <c r="P75" s="66">
        <v>0.09</v>
      </c>
      <c r="Q75" s="66">
        <v>0.11</v>
      </c>
      <c r="R75" s="66">
        <v>0.16</v>
      </c>
      <c r="S75" s="66">
        <v>0.17</v>
      </c>
      <c r="T75" s="66">
        <v>0.159</v>
      </c>
      <c r="U75" s="66">
        <v>0.14699999999999999</v>
      </c>
      <c r="V75" s="66">
        <v>0.13600000000000001</v>
      </c>
      <c r="W75" s="66">
        <v>0.152</v>
      </c>
      <c r="X75" s="66">
        <v>0.157</v>
      </c>
      <c r="Y75" s="66">
        <v>0.157</v>
      </c>
      <c r="Z75" s="66">
        <v>0.17</v>
      </c>
      <c r="AA75" s="66">
        <v>0.16700000000000001</v>
      </c>
      <c r="AB75" s="66">
        <v>0.16700000000000001</v>
      </c>
      <c r="AC75" s="66">
        <v>0.16800000000000001</v>
      </c>
      <c r="AD75" s="66">
        <v>0.17699999999999999</v>
      </c>
      <c r="AE75" s="66">
        <v>0.16900000000000001</v>
      </c>
      <c r="AF75" s="66">
        <v>0.18099999999999999</v>
      </c>
      <c r="AG75" s="66">
        <v>0.18099999999999999</v>
      </c>
      <c r="AH75" s="66">
        <v>0.188</v>
      </c>
      <c r="AI75" s="66">
        <v>0.189</v>
      </c>
      <c r="AJ75" s="66">
        <v>0.184</v>
      </c>
      <c r="AK75" s="67">
        <v>0.17466666666666666</v>
      </c>
      <c r="AL75" s="67">
        <v>0.16533333333333333</v>
      </c>
      <c r="AM75" s="67">
        <v>0.156</v>
      </c>
      <c r="AN75" s="67">
        <v>0.14666666666666667</v>
      </c>
      <c r="AO75" s="67">
        <v>0.13733333333333334</v>
      </c>
      <c r="AP75" s="67">
        <v>0.128</v>
      </c>
      <c r="AQ75" s="67">
        <v>0.11866666666666667</v>
      </c>
      <c r="AR75" s="67">
        <v>0.10933333333333334</v>
      </c>
      <c r="AS75" s="67">
        <v>0.1</v>
      </c>
      <c r="AT75" s="67">
        <v>9.1999999999999998E-2</v>
      </c>
      <c r="AU75" s="67">
        <v>8.3999999999999991E-2</v>
      </c>
      <c r="AV75" s="67">
        <v>7.5999999999999984E-2</v>
      </c>
      <c r="AW75" s="67">
        <v>6.7999999999999977E-2</v>
      </c>
      <c r="AX75" s="67">
        <v>5.9999999999999977E-2</v>
      </c>
      <c r="AY75" s="67">
        <v>5.1999999999999977E-2</v>
      </c>
      <c r="AZ75" s="67">
        <v>4.3999999999999977E-2</v>
      </c>
      <c r="BA75" s="67">
        <v>3.5999999999999976E-2</v>
      </c>
      <c r="BB75" s="67">
        <v>2.7999999999999976E-2</v>
      </c>
      <c r="BC75" s="67">
        <v>0.02</v>
      </c>
    </row>
    <row r="76" spans="1:55" s="7" customFormat="1" ht="15" x14ac:dyDescent="0.25">
      <c r="A76" s="21"/>
      <c r="B76" s="21" t="s">
        <v>137</v>
      </c>
      <c r="C76" s="38" t="s">
        <v>144</v>
      </c>
      <c r="D76" s="38"/>
      <c r="E76" s="66">
        <v>0.13100000000000001</v>
      </c>
      <c r="F76" s="66">
        <v>0.13900000000000001</v>
      </c>
      <c r="G76" s="66">
        <v>0.14699999999999999</v>
      </c>
      <c r="H76" s="66">
        <v>0.155</v>
      </c>
      <c r="I76" s="66">
        <v>0.16400000000000001</v>
      </c>
      <c r="J76" s="66">
        <v>0.17199999999999999</v>
      </c>
      <c r="K76" s="66">
        <v>0.18</v>
      </c>
      <c r="L76" s="66">
        <v>0.21</v>
      </c>
      <c r="M76" s="66">
        <v>0.24</v>
      </c>
      <c r="N76" s="66">
        <v>0.24</v>
      </c>
      <c r="O76" s="66">
        <v>0.34</v>
      </c>
      <c r="P76" s="66">
        <v>0.36</v>
      </c>
      <c r="Q76" s="66">
        <v>0.39</v>
      </c>
      <c r="R76" s="66">
        <v>0.42</v>
      </c>
      <c r="S76" s="66">
        <v>0.44</v>
      </c>
      <c r="T76" s="66">
        <v>0.40699999999999997</v>
      </c>
      <c r="U76" s="66">
        <v>0.375</v>
      </c>
      <c r="V76" s="66">
        <v>0.34200000000000003</v>
      </c>
      <c r="W76" s="66">
        <v>0.36099999999999999</v>
      </c>
      <c r="X76" s="66">
        <v>0.374</v>
      </c>
      <c r="Y76" s="66">
        <v>0.374</v>
      </c>
      <c r="Z76" s="66">
        <v>0.39800000000000002</v>
      </c>
      <c r="AA76" s="66">
        <v>0.40200000000000002</v>
      </c>
      <c r="AB76" s="66">
        <v>0.40200000000000002</v>
      </c>
      <c r="AC76" s="66">
        <v>0.38900000000000001</v>
      </c>
      <c r="AD76" s="66">
        <v>0.375</v>
      </c>
      <c r="AE76" s="66">
        <v>0.38400000000000001</v>
      </c>
      <c r="AF76" s="66">
        <v>0.36399999999999999</v>
      </c>
      <c r="AG76" s="66">
        <v>0.35799999999999998</v>
      </c>
      <c r="AH76" s="66">
        <v>0.32800000000000001</v>
      </c>
      <c r="AI76" s="66">
        <v>0.33400000000000002</v>
      </c>
      <c r="AJ76" s="66">
        <v>0.33900000000000002</v>
      </c>
      <c r="AK76" s="67">
        <v>0.33022222222222225</v>
      </c>
      <c r="AL76" s="67">
        <v>0.32144444444444448</v>
      </c>
      <c r="AM76" s="67">
        <v>0.3126666666666667</v>
      </c>
      <c r="AN76" s="67">
        <v>0.30388888888888893</v>
      </c>
      <c r="AO76" s="67">
        <v>0.29511111111111116</v>
      </c>
      <c r="AP76" s="67">
        <v>0.28633333333333338</v>
      </c>
      <c r="AQ76" s="67">
        <v>0.27755555555555561</v>
      </c>
      <c r="AR76" s="67">
        <v>0.26877777777777784</v>
      </c>
      <c r="AS76" s="67">
        <v>0.26</v>
      </c>
      <c r="AT76" s="67">
        <v>0.26</v>
      </c>
      <c r="AU76" s="67">
        <v>0.26</v>
      </c>
      <c r="AV76" s="67">
        <v>0.26</v>
      </c>
      <c r="AW76" s="67">
        <v>0.26</v>
      </c>
      <c r="AX76" s="67">
        <v>0.26</v>
      </c>
      <c r="AY76" s="67">
        <v>0.26</v>
      </c>
      <c r="AZ76" s="67">
        <v>0.26</v>
      </c>
      <c r="BA76" s="67">
        <v>0.26</v>
      </c>
      <c r="BB76" s="67">
        <v>0.26</v>
      </c>
      <c r="BC76" s="67">
        <v>0.26</v>
      </c>
    </row>
    <row r="77" spans="1:55" s="7" customFormat="1" ht="15" x14ac:dyDescent="0.25">
      <c r="A77" s="21"/>
      <c r="B77" s="21" t="s">
        <v>51</v>
      </c>
      <c r="C77" s="38">
        <v>0</v>
      </c>
      <c r="D77" s="38"/>
      <c r="E77" s="66">
        <v>0.01</v>
      </c>
      <c r="F77" s="66">
        <v>0.01</v>
      </c>
      <c r="G77" s="66">
        <v>0.01</v>
      </c>
      <c r="H77" s="66">
        <v>0.01</v>
      </c>
      <c r="I77" s="66">
        <v>0.01</v>
      </c>
      <c r="J77" s="66">
        <v>0.01</v>
      </c>
      <c r="K77" s="66">
        <v>0.01</v>
      </c>
      <c r="L77" s="66">
        <v>0.02</v>
      </c>
      <c r="M77" s="66">
        <v>0.03</v>
      </c>
      <c r="N77" s="66">
        <v>0.03</v>
      </c>
      <c r="O77" s="66">
        <v>0.03</v>
      </c>
      <c r="P77" s="66">
        <v>0.04</v>
      </c>
      <c r="Q77" s="66">
        <v>0.04</v>
      </c>
      <c r="R77" s="66">
        <v>0.05</v>
      </c>
      <c r="S77" s="66">
        <v>0.06</v>
      </c>
      <c r="T77" s="66">
        <v>0.09</v>
      </c>
      <c r="U77" s="66">
        <v>0.12</v>
      </c>
      <c r="V77" s="66">
        <v>0.15</v>
      </c>
      <c r="W77" s="66">
        <v>0.14799999999999999</v>
      </c>
      <c r="X77" s="66">
        <v>0.155</v>
      </c>
      <c r="Y77" s="66">
        <v>0.155</v>
      </c>
      <c r="Z77" s="66">
        <v>0.15</v>
      </c>
      <c r="AA77" s="66">
        <v>0.153</v>
      </c>
      <c r="AB77" s="66">
        <v>0.13400000000000001</v>
      </c>
      <c r="AC77" s="66">
        <v>0.16600000000000001</v>
      </c>
      <c r="AD77" s="66">
        <v>0.17699999999999999</v>
      </c>
      <c r="AE77" s="66">
        <v>0.17799999999999999</v>
      </c>
      <c r="AF77" s="66">
        <v>0.189</v>
      </c>
      <c r="AG77" s="66">
        <v>0.188</v>
      </c>
      <c r="AH77" s="66">
        <v>0.20100000000000001</v>
      </c>
      <c r="AI77" s="66">
        <v>0.19600000000000001</v>
      </c>
      <c r="AJ77" s="66">
        <v>0.20100000000000001</v>
      </c>
      <c r="AK77" s="67">
        <v>0.19533333333333333</v>
      </c>
      <c r="AL77" s="67">
        <v>0.18966666666666665</v>
      </c>
      <c r="AM77" s="67">
        <v>0.18399999999999997</v>
      </c>
      <c r="AN77" s="67">
        <v>0.17833333333333329</v>
      </c>
      <c r="AO77" s="67">
        <v>0.17266666666666661</v>
      </c>
      <c r="AP77" s="67">
        <v>0.16699999999999993</v>
      </c>
      <c r="AQ77" s="67">
        <v>0.16133333333333325</v>
      </c>
      <c r="AR77" s="67">
        <v>0.15566666666666656</v>
      </c>
      <c r="AS77" s="67">
        <v>0.15</v>
      </c>
      <c r="AT77" s="67">
        <v>0.15</v>
      </c>
      <c r="AU77" s="67">
        <v>0.15</v>
      </c>
      <c r="AV77" s="67">
        <v>0.15</v>
      </c>
      <c r="AW77" s="67">
        <v>0.15</v>
      </c>
      <c r="AX77" s="67">
        <v>0.15</v>
      </c>
      <c r="AY77" s="67">
        <v>0.15</v>
      </c>
      <c r="AZ77" s="67">
        <v>0.15</v>
      </c>
      <c r="BA77" s="67">
        <v>0.15</v>
      </c>
      <c r="BB77" s="67">
        <v>0.15</v>
      </c>
      <c r="BC77" s="67">
        <v>0.15</v>
      </c>
    </row>
    <row r="78" spans="1:55" s="7" customFormat="1" ht="15" x14ac:dyDescent="0.25">
      <c r="A78" s="21"/>
      <c r="B78" s="21" t="s">
        <v>52</v>
      </c>
      <c r="C78" s="38">
        <v>4</v>
      </c>
      <c r="D78" s="38"/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0</v>
      </c>
      <c r="S78" s="66">
        <v>0</v>
      </c>
      <c r="T78" s="66">
        <v>0</v>
      </c>
      <c r="U78" s="66">
        <v>0</v>
      </c>
      <c r="V78" s="66">
        <v>0</v>
      </c>
      <c r="W78" s="66">
        <v>6.0000000000000001E-3</v>
      </c>
      <c r="X78" s="66">
        <v>1.9E-2</v>
      </c>
      <c r="Y78" s="66">
        <v>2.4E-2</v>
      </c>
      <c r="Z78" s="66">
        <v>0.03</v>
      </c>
      <c r="AA78" s="66">
        <v>3.9E-2</v>
      </c>
      <c r="AB78" s="66">
        <v>5.7000000000000002E-2</v>
      </c>
      <c r="AC78" s="66">
        <v>4.2999999999999997E-2</v>
      </c>
      <c r="AD78" s="66">
        <v>4.1000000000000002E-2</v>
      </c>
      <c r="AE78" s="66">
        <v>3.6999999999999998E-2</v>
      </c>
      <c r="AF78" s="66">
        <v>3.2000000000000001E-2</v>
      </c>
      <c r="AG78" s="66">
        <v>5.3999999999999999E-2</v>
      </c>
      <c r="AH78" s="66">
        <v>5.8999999999999997E-2</v>
      </c>
      <c r="AI78" s="66">
        <v>5.7000000000000002E-2</v>
      </c>
      <c r="AJ78" s="66">
        <v>6.2E-2</v>
      </c>
      <c r="AK78" s="67">
        <v>9.9888888888888888E-2</v>
      </c>
      <c r="AL78" s="67">
        <v>0.13777777777777778</v>
      </c>
      <c r="AM78" s="67">
        <v>0.17566666666666667</v>
      </c>
      <c r="AN78" s="67">
        <v>0.21355555555555555</v>
      </c>
      <c r="AO78" s="67">
        <v>0.25144444444444447</v>
      </c>
      <c r="AP78" s="67">
        <v>0.28933333333333333</v>
      </c>
      <c r="AQ78" s="67">
        <v>0.32722222222222219</v>
      </c>
      <c r="AR78" s="67">
        <v>0.36511111111111105</v>
      </c>
      <c r="AS78" s="67">
        <v>0.40300000000000002</v>
      </c>
      <c r="AT78" s="67">
        <v>0.41100000000000003</v>
      </c>
      <c r="AU78" s="67">
        <v>0.41900000000000004</v>
      </c>
      <c r="AV78" s="67">
        <v>0.42700000000000005</v>
      </c>
      <c r="AW78" s="67">
        <v>0.43500000000000005</v>
      </c>
      <c r="AX78" s="67">
        <v>0.44300000000000006</v>
      </c>
      <c r="AY78" s="67">
        <v>0.45100000000000007</v>
      </c>
      <c r="AZ78" s="67">
        <v>0.45900000000000007</v>
      </c>
      <c r="BA78" s="67">
        <v>0.46700000000000008</v>
      </c>
      <c r="BB78" s="67">
        <v>0.47500000000000009</v>
      </c>
      <c r="BC78" s="67">
        <v>0.48299999999999998</v>
      </c>
    </row>
    <row r="79" spans="1:55" s="7" customFormat="1" ht="15" x14ac:dyDescent="0.25">
      <c r="A79" s="21"/>
      <c r="B79" s="21" t="s">
        <v>45</v>
      </c>
      <c r="C79" s="40" t="s">
        <v>28</v>
      </c>
      <c r="D79" s="38"/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0</v>
      </c>
      <c r="S79" s="66">
        <v>0</v>
      </c>
      <c r="T79" s="66">
        <v>1.2999999999999999E-2</v>
      </c>
      <c r="U79" s="66">
        <v>2.7E-2</v>
      </c>
      <c r="V79" s="66">
        <v>0.04</v>
      </c>
      <c r="W79" s="66">
        <v>3.6999999999999998E-2</v>
      </c>
      <c r="X79" s="66">
        <v>3.5999999999999997E-2</v>
      </c>
      <c r="Y79" s="66">
        <v>3.5999999999999997E-2</v>
      </c>
      <c r="Z79" s="66">
        <v>3.5999999999999997E-2</v>
      </c>
      <c r="AA79" s="66">
        <v>3.7999999999999999E-2</v>
      </c>
      <c r="AB79" s="66">
        <v>3.6999999999999998E-2</v>
      </c>
      <c r="AC79" s="66">
        <v>4.2000000000000003E-2</v>
      </c>
      <c r="AD79" s="66">
        <v>4.2999999999999997E-2</v>
      </c>
      <c r="AE79" s="66">
        <v>4.7E-2</v>
      </c>
      <c r="AF79" s="66">
        <v>5.7000000000000002E-2</v>
      </c>
      <c r="AG79" s="66">
        <v>5.8999999999999997E-2</v>
      </c>
      <c r="AH79" s="66">
        <v>6.6000000000000003E-2</v>
      </c>
      <c r="AI79" s="66">
        <v>7.9000000000000001E-2</v>
      </c>
      <c r="AJ79" s="66">
        <v>7.3999999999999996E-2</v>
      </c>
      <c r="AK79" s="67">
        <v>7.2444444444444436E-2</v>
      </c>
      <c r="AL79" s="67">
        <v>7.0888888888888876E-2</v>
      </c>
      <c r="AM79" s="67">
        <v>6.9333333333333316E-2</v>
      </c>
      <c r="AN79" s="67">
        <v>6.7777777777777756E-2</v>
      </c>
      <c r="AO79" s="67">
        <v>6.6222222222222196E-2</v>
      </c>
      <c r="AP79" s="67">
        <v>6.4666666666666636E-2</v>
      </c>
      <c r="AQ79" s="67">
        <v>6.3111111111111076E-2</v>
      </c>
      <c r="AR79" s="67">
        <v>6.1555555555555523E-2</v>
      </c>
      <c r="AS79" s="67">
        <v>0.06</v>
      </c>
      <c r="AT79" s="67">
        <v>0.06</v>
      </c>
      <c r="AU79" s="67">
        <v>0.06</v>
      </c>
      <c r="AV79" s="67">
        <v>0.06</v>
      </c>
      <c r="AW79" s="67">
        <v>0.06</v>
      </c>
      <c r="AX79" s="67">
        <v>0.06</v>
      </c>
      <c r="AY79" s="67">
        <v>0.06</v>
      </c>
      <c r="AZ79" s="67">
        <v>0.06</v>
      </c>
      <c r="BA79" s="67">
        <v>0.06</v>
      </c>
      <c r="BB79" s="67">
        <v>0.06</v>
      </c>
      <c r="BC79" s="67">
        <v>0.06</v>
      </c>
    </row>
    <row r="80" spans="1:55" s="7" customFormat="1" ht="15" x14ac:dyDescent="0.25">
      <c r="A80" s="21"/>
      <c r="B80" s="21" t="s">
        <v>54</v>
      </c>
      <c r="C80" s="38">
        <v>30</v>
      </c>
      <c r="D80" s="38"/>
      <c r="E80" s="66">
        <v>2.5000000000000001E-2</v>
      </c>
      <c r="F80" s="66">
        <v>2.9000000000000001E-2</v>
      </c>
      <c r="G80" s="66">
        <v>3.4000000000000002E-2</v>
      </c>
      <c r="H80" s="66">
        <v>3.7999999999999999E-2</v>
      </c>
      <c r="I80" s="66">
        <v>4.2000000000000003E-2</v>
      </c>
      <c r="J80" s="66">
        <v>4.5999999999999999E-2</v>
      </c>
      <c r="K80" s="66">
        <v>0.05</v>
      </c>
      <c r="L80" s="66">
        <v>6.25E-2</v>
      </c>
      <c r="M80" s="66">
        <v>7.4999999999999997E-2</v>
      </c>
      <c r="N80" s="66">
        <v>7.4999999999999997E-2</v>
      </c>
      <c r="O80" s="66">
        <v>7.0000000000000007E-2</v>
      </c>
      <c r="P80" s="66">
        <v>7.0000000000000007E-2</v>
      </c>
      <c r="Q80" s="66">
        <v>7.0000000000000007E-2</v>
      </c>
      <c r="R80" s="66">
        <v>7.0000000000000007E-2</v>
      </c>
      <c r="S80" s="66">
        <v>7.0000000000000007E-2</v>
      </c>
      <c r="T80" s="66">
        <v>7.2999999999999995E-2</v>
      </c>
      <c r="U80" s="66">
        <v>7.4999999999999997E-2</v>
      </c>
      <c r="V80" s="66">
        <v>7.8E-2</v>
      </c>
      <c r="W80" s="66">
        <v>7.1999999999999995E-2</v>
      </c>
      <c r="X80" s="66">
        <v>6.0999999999999999E-2</v>
      </c>
      <c r="Y80" s="66">
        <v>6.0999999999999999E-2</v>
      </c>
      <c r="Z80" s="66">
        <v>5.5E-2</v>
      </c>
      <c r="AA80" s="66">
        <v>5.3999999999999999E-2</v>
      </c>
      <c r="AB80" s="66">
        <v>3.9E-2</v>
      </c>
      <c r="AC80" s="66">
        <v>5.3999999999999999E-2</v>
      </c>
      <c r="AD80" s="66">
        <v>5.8999999999999997E-2</v>
      </c>
      <c r="AE80" s="66">
        <v>6.2E-2</v>
      </c>
      <c r="AF80" s="66">
        <v>6.3E-2</v>
      </c>
      <c r="AG80" s="66">
        <v>5.6000000000000001E-2</v>
      </c>
      <c r="AH80" s="66">
        <v>5.7000000000000002E-2</v>
      </c>
      <c r="AI80" s="66">
        <v>5.5E-2</v>
      </c>
      <c r="AJ80" s="66">
        <v>5.5E-2</v>
      </c>
      <c r="AK80" s="67">
        <v>4.9777777777777782E-2</v>
      </c>
      <c r="AL80" s="67">
        <v>4.4555555555555557E-2</v>
      </c>
      <c r="AM80" s="67">
        <v>3.9333333333333331E-2</v>
      </c>
      <c r="AN80" s="67">
        <v>3.4111111111111106E-2</v>
      </c>
      <c r="AO80" s="67">
        <v>2.8888888888888884E-2</v>
      </c>
      <c r="AP80" s="67">
        <v>2.3666666666666662E-2</v>
      </c>
      <c r="AQ80" s="67">
        <v>1.844444444444444E-2</v>
      </c>
      <c r="AR80" s="67">
        <v>1.3222222222222219E-2</v>
      </c>
      <c r="AS80" s="67">
        <v>8.0000000000000002E-3</v>
      </c>
      <c r="AT80" s="67">
        <v>8.0000000000000002E-3</v>
      </c>
      <c r="AU80" s="67">
        <v>8.0000000000000002E-3</v>
      </c>
      <c r="AV80" s="67">
        <v>8.0000000000000002E-3</v>
      </c>
      <c r="AW80" s="67">
        <v>8.0000000000000002E-3</v>
      </c>
      <c r="AX80" s="67">
        <v>8.0000000000000002E-3</v>
      </c>
      <c r="AY80" s="67">
        <v>8.0000000000000002E-3</v>
      </c>
      <c r="AZ80" s="67">
        <v>8.0000000000000002E-3</v>
      </c>
      <c r="BA80" s="67">
        <v>8.0000000000000002E-3</v>
      </c>
      <c r="BB80" s="67">
        <v>8.0000000000000002E-3</v>
      </c>
      <c r="BC80" s="67">
        <v>8.0000000000000002E-3</v>
      </c>
    </row>
    <row r="81" spans="1:55" s="7" customFormat="1" ht="15" x14ac:dyDescent="0.25">
      <c r="A81" s="21"/>
      <c r="B81" s="21" t="s">
        <v>55</v>
      </c>
      <c r="C81" s="38">
        <v>0</v>
      </c>
      <c r="D81" s="38"/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2.5000000000000001E-3</v>
      </c>
      <c r="M81" s="66">
        <v>5.0000000000000001E-3</v>
      </c>
      <c r="N81" s="66">
        <v>5.0000000000000001E-3</v>
      </c>
      <c r="O81" s="66">
        <v>0.01</v>
      </c>
      <c r="P81" s="66">
        <v>0.01</v>
      </c>
      <c r="Q81" s="66">
        <v>0.01</v>
      </c>
      <c r="R81" s="66">
        <v>0.01</v>
      </c>
      <c r="S81" s="66">
        <v>0.01</v>
      </c>
      <c r="T81" s="66">
        <v>2.5000000000000001E-2</v>
      </c>
      <c r="U81" s="66">
        <v>3.9E-2</v>
      </c>
      <c r="V81" s="66">
        <v>5.2999999999999999E-2</v>
      </c>
      <c r="W81" s="66">
        <v>5.0999999999999997E-2</v>
      </c>
      <c r="X81" s="66">
        <v>0.05</v>
      </c>
      <c r="Y81" s="66">
        <v>0.05</v>
      </c>
      <c r="Z81" s="66">
        <v>4.7E-2</v>
      </c>
      <c r="AA81" s="66">
        <v>4.2999999999999997E-2</v>
      </c>
      <c r="AB81" s="66">
        <v>3.9E-2</v>
      </c>
      <c r="AC81" s="66">
        <v>0.04</v>
      </c>
      <c r="AD81" s="66">
        <v>4.1000000000000002E-2</v>
      </c>
      <c r="AE81" s="66">
        <v>3.9E-2</v>
      </c>
      <c r="AF81" s="66">
        <v>0.04</v>
      </c>
      <c r="AG81" s="66">
        <v>3.9E-2</v>
      </c>
      <c r="AH81" s="66">
        <v>4.2000000000000003E-2</v>
      </c>
      <c r="AI81" s="66">
        <v>3.5999999999999997E-2</v>
      </c>
      <c r="AJ81" s="66">
        <v>3.4000000000000002E-2</v>
      </c>
      <c r="AK81" s="67">
        <v>3.0666666666666668E-2</v>
      </c>
      <c r="AL81" s="67">
        <v>2.7333333333333334E-2</v>
      </c>
      <c r="AM81" s="67">
        <v>2.4E-2</v>
      </c>
      <c r="AN81" s="67">
        <v>2.0666666666666667E-2</v>
      </c>
      <c r="AO81" s="67">
        <v>1.7333333333333333E-2</v>
      </c>
      <c r="AP81" s="67">
        <v>1.3999999999999999E-2</v>
      </c>
      <c r="AQ81" s="67">
        <v>1.0666666666666665E-2</v>
      </c>
      <c r="AR81" s="67">
        <v>7.3333333333333306E-3</v>
      </c>
      <c r="AS81" s="67">
        <v>4.0000000000000001E-3</v>
      </c>
      <c r="AT81" s="67">
        <v>4.0000000000000001E-3</v>
      </c>
      <c r="AU81" s="67">
        <v>4.0000000000000001E-3</v>
      </c>
      <c r="AV81" s="67">
        <v>4.0000000000000001E-3</v>
      </c>
      <c r="AW81" s="67">
        <v>4.0000000000000001E-3</v>
      </c>
      <c r="AX81" s="67">
        <v>4.0000000000000001E-3</v>
      </c>
      <c r="AY81" s="67">
        <v>4.0000000000000001E-3</v>
      </c>
      <c r="AZ81" s="67">
        <v>4.0000000000000001E-3</v>
      </c>
      <c r="BA81" s="67">
        <v>4.0000000000000001E-3</v>
      </c>
      <c r="BB81" s="67">
        <v>4.0000000000000001E-3</v>
      </c>
      <c r="BC81" s="67">
        <v>4.0000000000000001E-3</v>
      </c>
    </row>
    <row r="82" spans="1:55" s="7" customFormat="1" ht="15" x14ac:dyDescent="0.25">
      <c r="A82" s="33"/>
      <c r="B82" s="33" t="s">
        <v>56</v>
      </c>
      <c r="C82" s="36">
        <v>0</v>
      </c>
      <c r="D82" s="38"/>
      <c r="E82" s="64">
        <v>7.0000000000000001E-3</v>
      </c>
      <c r="F82" s="64">
        <v>8.0000000000000002E-3</v>
      </c>
      <c r="G82" s="64">
        <v>8.0000000000000002E-3</v>
      </c>
      <c r="H82" s="64">
        <v>8.9999999999999993E-3</v>
      </c>
      <c r="I82" s="64">
        <v>8.9999999999999993E-3</v>
      </c>
      <c r="J82" s="64">
        <v>8.9999999999999993E-3</v>
      </c>
      <c r="K82" s="64">
        <v>0.01</v>
      </c>
      <c r="L82" s="64">
        <v>1.4999999999999999E-2</v>
      </c>
      <c r="M82" s="64">
        <v>0.02</v>
      </c>
      <c r="N82" s="64">
        <v>0.02</v>
      </c>
      <c r="O82" s="64">
        <v>0.03</v>
      </c>
      <c r="P82" s="64">
        <v>0.03</v>
      </c>
      <c r="Q82" s="64">
        <v>0.03</v>
      </c>
      <c r="R82" s="64">
        <v>0.03</v>
      </c>
      <c r="S82" s="64">
        <v>0.03</v>
      </c>
      <c r="T82" s="64">
        <v>3.5000000000000003E-2</v>
      </c>
      <c r="U82" s="64">
        <v>4.1000000000000002E-2</v>
      </c>
      <c r="V82" s="64">
        <v>4.5999999999999999E-2</v>
      </c>
      <c r="W82" s="64">
        <v>4.1000000000000002E-2</v>
      </c>
      <c r="X82" s="64">
        <v>3.6999999999999998E-2</v>
      </c>
      <c r="Y82" s="64">
        <v>3.6999999999999998E-2</v>
      </c>
      <c r="Z82" s="64">
        <v>3.2000000000000001E-2</v>
      </c>
      <c r="AA82" s="64">
        <v>2.9000000000000001E-2</v>
      </c>
      <c r="AB82" s="64">
        <v>4.2999999999999997E-2</v>
      </c>
      <c r="AC82" s="64">
        <v>0.03</v>
      </c>
      <c r="AD82" s="64">
        <v>2.7E-2</v>
      </c>
      <c r="AE82" s="64">
        <v>0.03</v>
      </c>
      <c r="AF82" s="64">
        <v>2.5999999999999999E-2</v>
      </c>
      <c r="AG82" s="64">
        <v>2.4E-2</v>
      </c>
      <c r="AH82" s="64">
        <v>2.1999999999999999E-2</v>
      </c>
      <c r="AI82" s="64">
        <v>2.3E-2</v>
      </c>
      <c r="AJ82" s="64">
        <v>2.3E-2</v>
      </c>
      <c r="AK82" s="68">
        <v>2.2111111111111109E-2</v>
      </c>
      <c r="AL82" s="68">
        <v>2.1222222222222219E-2</v>
      </c>
      <c r="AM82" s="68">
        <v>2.0333333333333328E-2</v>
      </c>
      <c r="AN82" s="68">
        <v>1.9444444444444438E-2</v>
      </c>
      <c r="AO82" s="68">
        <v>1.8555555555555547E-2</v>
      </c>
      <c r="AP82" s="68">
        <v>1.7666666666666657E-2</v>
      </c>
      <c r="AQ82" s="68">
        <v>1.6777777777777766E-2</v>
      </c>
      <c r="AR82" s="68">
        <v>1.5888888888888876E-2</v>
      </c>
      <c r="AS82" s="68">
        <v>1.4999999999999999E-2</v>
      </c>
      <c r="AT82" s="68">
        <v>1.4999999999999999E-2</v>
      </c>
      <c r="AU82" s="68">
        <v>1.4999999999999999E-2</v>
      </c>
      <c r="AV82" s="68">
        <v>1.4999999999999999E-2</v>
      </c>
      <c r="AW82" s="68">
        <v>1.4999999999999999E-2</v>
      </c>
      <c r="AX82" s="68">
        <v>1.4999999999999999E-2</v>
      </c>
      <c r="AY82" s="68">
        <v>1.4999999999999999E-2</v>
      </c>
      <c r="AZ82" s="68">
        <v>1.4999999999999999E-2</v>
      </c>
      <c r="BA82" s="68">
        <v>1.4999999999999999E-2</v>
      </c>
      <c r="BB82" s="68">
        <v>1.4999999999999999E-2</v>
      </c>
      <c r="BC82" s="68">
        <v>1.4999999999999999E-2</v>
      </c>
    </row>
    <row r="83" spans="1:55" s="7" customFormat="1" ht="15" x14ac:dyDescent="0.25">
      <c r="A83" s="21" t="s">
        <v>276</v>
      </c>
      <c r="B83" s="21" t="s">
        <v>47</v>
      </c>
      <c r="C83" s="37" t="s">
        <v>28</v>
      </c>
      <c r="D83" s="37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6"/>
      <c r="AK83" s="67">
        <v>1.0666666666666666E-2</v>
      </c>
      <c r="AL83" s="67">
        <v>9.3333333333333324E-3</v>
      </c>
      <c r="AM83" s="67">
        <v>7.9999999999999984E-3</v>
      </c>
      <c r="AN83" s="67">
        <v>6.6666666666666654E-3</v>
      </c>
      <c r="AO83" s="67">
        <v>5.3333333333333323E-3</v>
      </c>
      <c r="AP83" s="67">
        <v>3.9999999999999992E-3</v>
      </c>
      <c r="AQ83" s="67">
        <v>2.6666666666666661E-3</v>
      </c>
      <c r="AR83" s="67">
        <v>1.3333333333333329E-3</v>
      </c>
      <c r="AS83" s="67">
        <v>0</v>
      </c>
      <c r="AT83" s="67">
        <v>0</v>
      </c>
      <c r="AU83" s="67">
        <v>0</v>
      </c>
      <c r="AV83" s="67">
        <v>0</v>
      </c>
      <c r="AW83" s="67">
        <v>0</v>
      </c>
      <c r="AX83" s="67">
        <v>0</v>
      </c>
      <c r="AY83" s="67">
        <v>0</v>
      </c>
      <c r="AZ83" s="67">
        <v>0</v>
      </c>
      <c r="BA83" s="67">
        <v>0</v>
      </c>
      <c r="BB83" s="67">
        <v>0</v>
      </c>
      <c r="BC83" s="67">
        <v>0</v>
      </c>
    </row>
    <row r="84" spans="1:55" s="7" customFormat="1" ht="15" x14ac:dyDescent="0.25">
      <c r="A84" s="21"/>
      <c r="B84" s="21" t="s">
        <v>48</v>
      </c>
      <c r="C84" s="38">
        <v>6</v>
      </c>
      <c r="D84" s="38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66"/>
      <c r="AK84" s="67">
        <v>1.6E-2</v>
      </c>
      <c r="AL84" s="67">
        <v>1.4E-2</v>
      </c>
      <c r="AM84" s="67">
        <v>1.2E-2</v>
      </c>
      <c r="AN84" s="67">
        <v>0.01</v>
      </c>
      <c r="AO84" s="67">
        <v>8.0000000000000002E-3</v>
      </c>
      <c r="AP84" s="67">
        <v>6.0000000000000001E-3</v>
      </c>
      <c r="AQ84" s="67">
        <v>4.0000000000000001E-3</v>
      </c>
      <c r="AR84" s="67">
        <v>2E-3</v>
      </c>
      <c r="AS84" s="67">
        <v>0</v>
      </c>
      <c r="AT84" s="67">
        <v>0</v>
      </c>
      <c r="AU84" s="67">
        <v>0</v>
      </c>
      <c r="AV84" s="67">
        <v>0</v>
      </c>
      <c r="AW84" s="67">
        <v>0</v>
      </c>
      <c r="AX84" s="67">
        <v>0</v>
      </c>
      <c r="AY84" s="67">
        <v>0</v>
      </c>
      <c r="AZ84" s="67">
        <v>0</v>
      </c>
      <c r="BA84" s="67">
        <v>0</v>
      </c>
      <c r="BB84" s="67">
        <v>0</v>
      </c>
      <c r="BC84" s="67">
        <v>0</v>
      </c>
    </row>
    <row r="85" spans="1:55" s="7" customFormat="1" ht="15" x14ac:dyDescent="0.25">
      <c r="A85" s="21"/>
      <c r="B85" s="21" t="s">
        <v>50</v>
      </c>
      <c r="C85" s="38">
        <v>0</v>
      </c>
      <c r="D85" s="38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66"/>
      <c r="AK85" s="67">
        <v>0.15688888888888888</v>
      </c>
      <c r="AL85" s="67">
        <v>0.14977777777777776</v>
      </c>
      <c r="AM85" s="67">
        <v>0.14266666666666664</v>
      </c>
      <c r="AN85" s="67">
        <v>0.13555555555555551</v>
      </c>
      <c r="AO85" s="67">
        <v>0.12844444444444439</v>
      </c>
      <c r="AP85" s="67">
        <v>0.12133333333333328</v>
      </c>
      <c r="AQ85" s="67">
        <v>0.11422222222222217</v>
      </c>
      <c r="AR85" s="67">
        <v>0.10711111111111106</v>
      </c>
      <c r="AS85" s="67">
        <v>0.1</v>
      </c>
      <c r="AT85" s="67">
        <v>9.1999999999999998E-2</v>
      </c>
      <c r="AU85" s="67">
        <v>8.3999999999999991E-2</v>
      </c>
      <c r="AV85" s="67">
        <v>7.5999999999999984E-2</v>
      </c>
      <c r="AW85" s="67">
        <v>6.7999999999999977E-2</v>
      </c>
      <c r="AX85" s="67">
        <v>5.9999999999999977E-2</v>
      </c>
      <c r="AY85" s="67">
        <v>5.1999999999999977E-2</v>
      </c>
      <c r="AZ85" s="67">
        <v>4.3999999999999977E-2</v>
      </c>
      <c r="BA85" s="67">
        <v>3.5999999999999976E-2</v>
      </c>
      <c r="BB85" s="67">
        <v>2.7999999999999976E-2</v>
      </c>
      <c r="BC85" s="67">
        <v>0.02</v>
      </c>
    </row>
    <row r="86" spans="1:55" s="7" customFormat="1" ht="15" x14ac:dyDescent="0.25">
      <c r="A86" s="39"/>
      <c r="B86" s="21" t="s">
        <v>137</v>
      </c>
      <c r="C86" s="38" t="s">
        <v>144</v>
      </c>
      <c r="D86" s="38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66"/>
      <c r="AK86" s="67">
        <v>0.42088888888888887</v>
      </c>
      <c r="AL86" s="67">
        <v>0.40077777777777773</v>
      </c>
      <c r="AM86" s="67">
        <v>0.3806666666666666</v>
      </c>
      <c r="AN86" s="67">
        <v>0.36055555555555546</v>
      </c>
      <c r="AO86" s="67">
        <v>0.34044444444444433</v>
      </c>
      <c r="AP86" s="67">
        <v>0.32033333333333319</v>
      </c>
      <c r="AQ86" s="67">
        <v>0.30022222222222206</v>
      </c>
      <c r="AR86" s="67">
        <v>0.28011111111111092</v>
      </c>
      <c r="AS86" s="67">
        <v>0.26</v>
      </c>
      <c r="AT86" s="67">
        <v>0.26</v>
      </c>
      <c r="AU86" s="67">
        <v>0.26</v>
      </c>
      <c r="AV86" s="67">
        <v>0.26</v>
      </c>
      <c r="AW86" s="67">
        <v>0.26</v>
      </c>
      <c r="AX86" s="67">
        <v>0.26</v>
      </c>
      <c r="AY86" s="67">
        <v>0.26</v>
      </c>
      <c r="AZ86" s="67">
        <v>0.26</v>
      </c>
      <c r="BA86" s="67">
        <v>0.26</v>
      </c>
      <c r="BB86" s="67">
        <v>0.26</v>
      </c>
      <c r="BC86" s="67">
        <v>0.26</v>
      </c>
    </row>
    <row r="87" spans="1:55" s="7" customFormat="1" ht="15" x14ac:dyDescent="0.25">
      <c r="A87" s="21"/>
      <c r="B87" s="21" t="s">
        <v>51</v>
      </c>
      <c r="C87" s="38">
        <v>0</v>
      </c>
      <c r="D87" s="38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66"/>
      <c r="AK87" s="67">
        <v>0.20866666666666667</v>
      </c>
      <c r="AL87" s="67">
        <v>0.20133333333333334</v>
      </c>
      <c r="AM87" s="67">
        <v>0.19400000000000001</v>
      </c>
      <c r="AN87" s="67">
        <v>0.18666666666666668</v>
      </c>
      <c r="AO87" s="67">
        <v>0.17933333333333334</v>
      </c>
      <c r="AP87" s="67">
        <v>0.17200000000000001</v>
      </c>
      <c r="AQ87" s="67">
        <v>0.16466666666666668</v>
      </c>
      <c r="AR87" s="67">
        <v>0.15733333333333335</v>
      </c>
      <c r="AS87" s="67">
        <v>0.15</v>
      </c>
      <c r="AT87" s="67">
        <v>0.15</v>
      </c>
      <c r="AU87" s="67">
        <v>0.15</v>
      </c>
      <c r="AV87" s="67">
        <v>0.15</v>
      </c>
      <c r="AW87" s="67">
        <v>0.15</v>
      </c>
      <c r="AX87" s="67">
        <v>0.15</v>
      </c>
      <c r="AY87" s="67">
        <v>0.15</v>
      </c>
      <c r="AZ87" s="67">
        <v>0.15</v>
      </c>
      <c r="BA87" s="67">
        <v>0.15</v>
      </c>
      <c r="BB87" s="67">
        <v>0.15</v>
      </c>
      <c r="BC87" s="67">
        <v>0.15</v>
      </c>
    </row>
    <row r="88" spans="1:55" s="7" customFormat="1" ht="15" x14ac:dyDescent="0.25">
      <c r="A88" s="21"/>
      <c r="B88" s="21" t="s">
        <v>52</v>
      </c>
      <c r="C88" s="38">
        <v>4</v>
      </c>
      <c r="D88" s="38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66"/>
      <c r="AK88" s="67">
        <v>9.7222222222222224E-2</v>
      </c>
      <c r="AL88" s="67">
        <v>0.13544444444444445</v>
      </c>
      <c r="AM88" s="67">
        <v>0.17366666666666669</v>
      </c>
      <c r="AN88" s="67">
        <v>0.2118888888888889</v>
      </c>
      <c r="AO88" s="67">
        <v>0.25011111111111112</v>
      </c>
      <c r="AP88" s="67">
        <v>0.28833333333333333</v>
      </c>
      <c r="AQ88" s="67">
        <v>0.32655555555555554</v>
      </c>
      <c r="AR88" s="67">
        <v>0.36477777777777776</v>
      </c>
      <c r="AS88" s="67">
        <v>0.40300000000000002</v>
      </c>
      <c r="AT88" s="67">
        <v>0.41100000000000003</v>
      </c>
      <c r="AU88" s="67">
        <v>0.41900000000000004</v>
      </c>
      <c r="AV88" s="67">
        <v>0.42700000000000005</v>
      </c>
      <c r="AW88" s="67">
        <v>0.43500000000000005</v>
      </c>
      <c r="AX88" s="67">
        <v>0.44300000000000006</v>
      </c>
      <c r="AY88" s="67">
        <v>0.45100000000000007</v>
      </c>
      <c r="AZ88" s="67">
        <v>0.45900000000000007</v>
      </c>
      <c r="BA88" s="67">
        <v>0.46700000000000008</v>
      </c>
      <c r="BB88" s="67">
        <v>0.47500000000000009</v>
      </c>
      <c r="BC88" s="67">
        <v>0.48299999999999998</v>
      </c>
    </row>
    <row r="89" spans="1:55" s="7" customFormat="1" ht="15" x14ac:dyDescent="0.25">
      <c r="A89" s="21"/>
      <c r="B89" s="21" t="s">
        <v>45</v>
      </c>
      <c r="C89" s="40" t="s">
        <v>28</v>
      </c>
      <c r="D89" s="40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66"/>
      <c r="AK89" s="67">
        <v>6.355555555555556E-2</v>
      </c>
      <c r="AL89" s="67">
        <v>6.3111111111111118E-2</v>
      </c>
      <c r="AM89" s="67">
        <v>6.2666666666666676E-2</v>
      </c>
      <c r="AN89" s="67">
        <v>6.2222222222222234E-2</v>
      </c>
      <c r="AO89" s="67">
        <v>6.1777777777777793E-2</v>
      </c>
      <c r="AP89" s="67">
        <v>6.1333333333333351E-2</v>
      </c>
      <c r="AQ89" s="67">
        <v>6.0888888888888909E-2</v>
      </c>
      <c r="AR89" s="67">
        <v>6.0444444444444467E-2</v>
      </c>
      <c r="AS89" s="67">
        <v>0.06</v>
      </c>
      <c r="AT89" s="67">
        <v>0.06</v>
      </c>
      <c r="AU89" s="67">
        <v>0.06</v>
      </c>
      <c r="AV89" s="67">
        <v>0.06</v>
      </c>
      <c r="AW89" s="67">
        <v>0.06</v>
      </c>
      <c r="AX89" s="67">
        <v>0.06</v>
      </c>
      <c r="AY89" s="67">
        <v>0.06</v>
      </c>
      <c r="AZ89" s="67">
        <v>0.06</v>
      </c>
      <c r="BA89" s="67">
        <v>0.06</v>
      </c>
      <c r="BB89" s="67">
        <v>0.06</v>
      </c>
      <c r="BC89" s="67">
        <v>0.06</v>
      </c>
    </row>
    <row r="90" spans="1:55" s="7" customFormat="1" ht="15" x14ac:dyDescent="0.25">
      <c r="A90" s="21"/>
      <c r="B90" s="21" t="s">
        <v>54</v>
      </c>
      <c r="C90" s="38">
        <v>30</v>
      </c>
      <c r="D90" s="38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66"/>
      <c r="AK90" s="67">
        <v>1.1555555555555555E-2</v>
      </c>
      <c r="AL90" s="67">
        <v>1.111111111111111E-2</v>
      </c>
      <c r="AM90" s="67">
        <v>1.0666666666666665E-2</v>
      </c>
      <c r="AN90" s="67">
        <v>1.0222222222222219E-2</v>
      </c>
      <c r="AO90" s="67">
        <v>9.7777777777777741E-3</v>
      </c>
      <c r="AP90" s="67">
        <v>9.3333333333333289E-3</v>
      </c>
      <c r="AQ90" s="67">
        <v>8.8888888888888837E-3</v>
      </c>
      <c r="AR90" s="67">
        <v>8.4444444444444385E-3</v>
      </c>
      <c r="AS90" s="67">
        <v>8.0000000000000002E-3</v>
      </c>
      <c r="AT90" s="67">
        <v>8.0000000000000002E-3</v>
      </c>
      <c r="AU90" s="67">
        <v>8.0000000000000002E-3</v>
      </c>
      <c r="AV90" s="67">
        <v>8.0000000000000002E-3</v>
      </c>
      <c r="AW90" s="67">
        <v>8.0000000000000002E-3</v>
      </c>
      <c r="AX90" s="67">
        <v>8.0000000000000002E-3</v>
      </c>
      <c r="AY90" s="67">
        <v>8.0000000000000002E-3</v>
      </c>
      <c r="AZ90" s="67">
        <v>8.0000000000000002E-3</v>
      </c>
      <c r="BA90" s="67">
        <v>8.0000000000000002E-3</v>
      </c>
      <c r="BB90" s="67">
        <v>8.0000000000000002E-3</v>
      </c>
      <c r="BC90" s="67">
        <v>8.0000000000000002E-3</v>
      </c>
    </row>
    <row r="91" spans="1:55" s="7" customFormat="1" ht="15" x14ac:dyDescent="0.25">
      <c r="A91" s="21"/>
      <c r="B91" s="21" t="s">
        <v>55</v>
      </c>
      <c r="C91" s="38">
        <v>0</v>
      </c>
      <c r="D91" s="38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66"/>
      <c r="AK91" s="67">
        <v>7.5555555555555558E-3</v>
      </c>
      <c r="AL91" s="67">
        <v>7.1111111111111115E-3</v>
      </c>
      <c r="AM91" s="67">
        <v>6.6666666666666671E-3</v>
      </c>
      <c r="AN91" s="67">
        <v>6.2222222222222227E-3</v>
      </c>
      <c r="AO91" s="67">
        <v>5.7777777777777784E-3</v>
      </c>
      <c r="AP91" s="67">
        <v>5.333333333333334E-3</v>
      </c>
      <c r="AQ91" s="67">
        <v>4.8888888888888897E-3</v>
      </c>
      <c r="AR91" s="67">
        <v>4.4444444444444453E-3</v>
      </c>
      <c r="AS91" s="67">
        <v>4.0000000000000001E-3</v>
      </c>
      <c r="AT91" s="67">
        <v>4.0000000000000001E-3</v>
      </c>
      <c r="AU91" s="67">
        <v>4.0000000000000001E-3</v>
      </c>
      <c r="AV91" s="67">
        <v>4.0000000000000001E-3</v>
      </c>
      <c r="AW91" s="67">
        <v>4.0000000000000001E-3</v>
      </c>
      <c r="AX91" s="67">
        <v>4.0000000000000001E-3</v>
      </c>
      <c r="AY91" s="67">
        <v>4.0000000000000001E-3</v>
      </c>
      <c r="AZ91" s="67">
        <v>4.0000000000000001E-3</v>
      </c>
      <c r="BA91" s="67">
        <v>4.0000000000000001E-3</v>
      </c>
      <c r="BB91" s="67">
        <v>4.0000000000000001E-3</v>
      </c>
      <c r="BC91" s="67">
        <v>4.0000000000000001E-3</v>
      </c>
    </row>
    <row r="92" spans="1:55" s="7" customFormat="1" ht="15" x14ac:dyDescent="0.25">
      <c r="A92" s="33"/>
      <c r="B92" s="33" t="s">
        <v>56</v>
      </c>
      <c r="C92" s="36">
        <v>0</v>
      </c>
      <c r="D92" s="36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8">
        <v>7.0000000000000001E-3</v>
      </c>
      <c r="AL92" s="68">
        <v>8.0000000000000002E-3</v>
      </c>
      <c r="AM92" s="68">
        <v>9.0000000000000011E-3</v>
      </c>
      <c r="AN92" s="68">
        <v>1.0000000000000002E-2</v>
      </c>
      <c r="AO92" s="68">
        <v>1.1000000000000003E-2</v>
      </c>
      <c r="AP92" s="68">
        <v>1.2000000000000004E-2</v>
      </c>
      <c r="AQ92" s="68">
        <v>1.3000000000000005E-2</v>
      </c>
      <c r="AR92" s="68">
        <v>1.4000000000000005E-2</v>
      </c>
      <c r="AS92" s="68">
        <v>1.4999999999999999E-2</v>
      </c>
      <c r="AT92" s="68">
        <v>1.4999999999999999E-2</v>
      </c>
      <c r="AU92" s="68">
        <v>1.4999999999999999E-2</v>
      </c>
      <c r="AV92" s="68">
        <v>1.4999999999999999E-2</v>
      </c>
      <c r="AW92" s="68">
        <v>1.4999999999999999E-2</v>
      </c>
      <c r="AX92" s="68">
        <v>1.4999999999999999E-2</v>
      </c>
      <c r="AY92" s="68">
        <v>1.4999999999999999E-2</v>
      </c>
      <c r="AZ92" s="68">
        <v>1.4999999999999999E-2</v>
      </c>
      <c r="BA92" s="68">
        <v>1.4999999999999999E-2</v>
      </c>
      <c r="BB92" s="68">
        <v>1.4999999999999999E-2</v>
      </c>
      <c r="BC92" s="68">
        <v>1.4999999999999999E-2</v>
      </c>
    </row>
    <row r="93" spans="1:55" s="7" customFormat="1" ht="15" x14ac:dyDescent="0.25">
      <c r="A93" s="21" t="s">
        <v>277</v>
      </c>
      <c r="B93" s="21" t="s">
        <v>47</v>
      </c>
      <c r="C93" s="40" t="s">
        <v>28</v>
      </c>
      <c r="D93" s="40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7">
        <v>1.8666666666666668E-2</v>
      </c>
      <c r="AL93" s="67">
        <v>1.6333333333333335E-2</v>
      </c>
      <c r="AM93" s="67">
        <v>1.4000000000000002E-2</v>
      </c>
      <c r="AN93" s="67">
        <v>1.1666666666666669E-2</v>
      </c>
      <c r="AO93" s="67">
        <v>9.3333333333333358E-3</v>
      </c>
      <c r="AP93" s="67">
        <v>7.0000000000000027E-3</v>
      </c>
      <c r="AQ93" s="67">
        <v>4.6666666666666697E-3</v>
      </c>
      <c r="AR93" s="67">
        <v>2.3333333333333361E-3</v>
      </c>
      <c r="AS93" s="67">
        <v>0</v>
      </c>
      <c r="AT93" s="67">
        <v>0</v>
      </c>
      <c r="AU93" s="67">
        <v>0</v>
      </c>
      <c r="AV93" s="67">
        <v>0</v>
      </c>
      <c r="AW93" s="67">
        <v>0</v>
      </c>
      <c r="AX93" s="67">
        <v>0</v>
      </c>
      <c r="AY93" s="67">
        <v>0</v>
      </c>
      <c r="AZ93" s="67">
        <v>0</v>
      </c>
      <c r="BA93" s="67">
        <v>0</v>
      </c>
      <c r="BB93" s="67">
        <v>0</v>
      </c>
      <c r="BC93" s="67">
        <v>0</v>
      </c>
    </row>
    <row r="94" spans="1:55" s="7" customFormat="1" ht="15" x14ac:dyDescent="0.25">
      <c r="A94" s="21"/>
      <c r="B94" s="21" t="s">
        <v>48</v>
      </c>
      <c r="C94" s="38">
        <v>6</v>
      </c>
      <c r="D94" s="38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7">
        <v>6.2222222222222227E-3</v>
      </c>
      <c r="AL94" s="67">
        <v>5.4444444444444445E-3</v>
      </c>
      <c r="AM94" s="67">
        <v>4.6666666666666662E-3</v>
      </c>
      <c r="AN94" s="67">
        <v>3.8888888888888883E-3</v>
      </c>
      <c r="AO94" s="67">
        <v>3.1111111111111105E-3</v>
      </c>
      <c r="AP94" s="67">
        <v>2.3333333333333327E-3</v>
      </c>
      <c r="AQ94" s="67">
        <v>1.5555555555555548E-3</v>
      </c>
      <c r="AR94" s="67">
        <v>7.7777777777777697E-4</v>
      </c>
      <c r="AS94" s="67">
        <v>0</v>
      </c>
      <c r="AT94" s="67">
        <v>0</v>
      </c>
      <c r="AU94" s="67">
        <v>0</v>
      </c>
      <c r="AV94" s="67">
        <v>0</v>
      </c>
      <c r="AW94" s="67">
        <v>0</v>
      </c>
      <c r="AX94" s="67">
        <v>0</v>
      </c>
      <c r="AY94" s="67">
        <v>0</v>
      </c>
      <c r="AZ94" s="67">
        <v>0</v>
      </c>
      <c r="BA94" s="67">
        <v>0</v>
      </c>
      <c r="BB94" s="67">
        <v>0</v>
      </c>
      <c r="BC94" s="67">
        <v>0</v>
      </c>
    </row>
    <row r="95" spans="1:55" s="7" customFormat="1" ht="15" x14ac:dyDescent="0.25">
      <c r="A95" s="21"/>
      <c r="B95" s="21" t="s">
        <v>50</v>
      </c>
      <c r="C95" s="38">
        <v>0</v>
      </c>
      <c r="D95" s="38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7">
        <v>0.17466666666666666</v>
      </c>
      <c r="AL95" s="67">
        <v>0.16533333333333333</v>
      </c>
      <c r="AM95" s="67">
        <v>0.156</v>
      </c>
      <c r="AN95" s="67">
        <v>0.14666666666666667</v>
      </c>
      <c r="AO95" s="67">
        <v>0.13733333333333334</v>
      </c>
      <c r="AP95" s="67">
        <v>0.128</v>
      </c>
      <c r="AQ95" s="67">
        <v>0.11866666666666667</v>
      </c>
      <c r="AR95" s="67">
        <v>0.10933333333333334</v>
      </c>
      <c r="AS95" s="67">
        <v>0.1</v>
      </c>
      <c r="AT95" s="67">
        <v>9.1999999999999998E-2</v>
      </c>
      <c r="AU95" s="67">
        <v>8.3999999999999991E-2</v>
      </c>
      <c r="AV95" s="67">
        <v>7.5999999999999984E-2</v>
      </c>
      <c r="AW95" s="67">
        <v>6.7999999999999977E-2</v>
      </c>
      <c r="AX95" s="67">
        <v>5.9999999999999977E-2</v>
      </c>
      <c r="AY95" s="67">
        <v>5.1999999999999977E-2</v>
      </c>
      <c r="AZ95" s="67">
        <v>4.3999999999999977E-2</v>
      </c>
      <c r="BA95" s="67">
        <v>3.5999999999999976E-2</v>
      </c>
      <c r="BB95" s="67">
        <v>2.7999999999999976E-2</v>
      </c>
      <c r="BC95" s="67">
        <v>0.02</v>
      </c>
    </row>
    <row r="96" spans="1:55" s="7" customFormat="1" ht="15" x14ac:dyDescent="0.25">
      <c r="A96" s="21"/>
      <c r="B96" s="21" t="s">
        <v>137</v>
      </c>
      <c r="C96" s="38" t="s">
        <v>144</v>
      </c>
      <c r="D96" s="38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7">
        <v>0.33022222222222225</v>
      </c>
      <c r="AL96" s="67">
        <v>0.32144444444444448</v>
      </c>
      <c r="AM96" s="67">
        <v>0.3126666666666667</v>
      </c>
      <c r="AN96" s="67">
        <v>0.30388888888888893</v>
      </c>
      <c r="AO96" s="67">
        <v>0.29511111111111116</v>
      </c>
      <c r="AP96" s="67">
        <v>0.28633333333333338</v>
      </c>
      <c r="AQ96" s="67">
        <v>0.27755555555555561</v>
      </c>
      <c r="AR96" s="67">
        <v>0.26877777777777784</v>
      </c>
      <c r="AS96" s="67">
        <v>0.26</v>
      </c>
      <c r="AT96" s="67">
        <v>0.26</v>
      </c>
      <c r="AU96" s="67">
        <v>0.26</v>
      </c>
      <c r="AV96" s="67">
        <v>0.26</v>
      </c>
      <c r="AW96" s="67">
        <v>0.26</v>
      </c>
      <c r="AX96" s="67">
        <v>0.26</v>
      </c>
      <c r="AY96" s="67">
        <v>0.26</v>
      </c>
      <c r="AZ96" s="67">
        <v>0.26</v>
      </c>
      <c r="BA96" s="67">
        <v>0.26</v>
      </c>
      <c r="BB96" s="67">
        <v>0.26</v>
      </c>
      <c r="BC96" s="67">
        <v>0.26</v>
      </c>
    </row>
    <row r="97" spans="1:55" s="7" customFormat="1" ht="15" x14ac:dyDescent="0.25">
      <c r="A97" s="21"/>
      <c r="B97" s="21" t="s">
        <v>51</v>
      </c>
      <c r="C97" s="38">
        <v>0</v>
      </c>
      <c r="D97" s="38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7">
        <v>0.19533333333333333</v>
      </c>
      <c r="AL97" s="67">
        <v>0.18966666666666665</v>
      </c>
      <c r="AM97" s="67">
        <v>0.18399999999999997</v>
      </c>
      <c r="AN97" s="67">
        <v>0.17833333333333329</v>
      </c>
      <c r="AO97" s="67">
        <v>0.17266666666666661</v>
      </c>
      <c r="AP97" s="67">
        <v>0.16699999999999993</v>
      </c>
      <c r="AQ97" s="67">
        <v>0.16133333333333325</v>
      </c>
      <c r="AR97" s="67">
        <v>0.15566666666666656</v>
      </c>
      <c r="AS97" s="67">
        <v>0.15</v>
      </c>
      <c r="AT97" s="67">
        <v>0.15</v>
      </c>
      <c r="AU97" s="67">
        <v>0.15</v>
      </c>
      <c r="AV97" s="67">
        <v>0.15</v>
      </c>
      <c r="AW97" s="67">
        <v>0.15</v>
      </c>
      <c r="AX97" s="67">
        <v>0.15</v>
      </c>
      <c r="AY97" s="67">
        <v>0.15</v>
      </c>
      <c r="AZ97" s="67">
        <v>0.15</v>
      </c>
      <c r="BA97" s="67">
        <v>0.15</v>
      </c>
      <c r="BB97" s="67">
        <v>0.15</v>
      </c>
      <c r="BC97" s="67">
        <v>0.15</v>
      </c>
    </row>
    <row r="98" spans="1:55" s="7" customFormat="1" ht="15" x14ac:dyDescent="0.25">
      <c r="A98" s="21"/>
      <c r="B98" s="21" t="s">
        <v>52</v>
      </c>
      <c r="C98" s="38">
        <v>4</v>
      </c>
      <c r="D98" s="38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7">
        <v>9.9888888888888888E-2</v>
      </c>
      <c r="AL98" s="67">
        <v>0.13777777777777778</v>
      </c>
      <c r="AM98" s="67">
        <v>0.17566666666666667</v>
      </c>
      <c r="AN98" s="67">
        <v>0.21355555555555555</v>
      </c>
      <c r="AO98" s="67">
        <v>0.25144444444444447</v>
      </c>
      <c r="AP98" s="67">
        <v>0.28933333333333333</v>
      </c>
      <c r="AQ98" s="67">
        <v>0.32722222222222219</v>
      </c>
      <c r="AR98" s="67">
        <v>0.36511111111111105</v>
      </c>
      <c r="AS98" s="67">
        <v>0.40300000000000002</v>
      </c>
      <c r="AT98" s="67">
        <v>0.41100000000000003</v>
      </c>
      <c r="AU98" s="67">
        <v>0.41900000000000004</v>
      </c>
      <c r="AV98" s="67">
        <v>0.42700000000000005</v>
      </c>
      <c r="AW98" s="67">
        <v>0.43500000000000005</v>
      </c>
      <c r="AX98" s="67">
        <v>0.44300000000000006</v>
      </c>
      <c r="AY98" s="67">
        <v>0.45100000000000007</v>
      </c>
      <c r="AZ98" s="67">
        <v>0.45900000000000007</v>
      </c>
      <c r="BA98" s="67">
        <v>0.46700000000000008</v>
      </c>
      <c r="BB98" s="67">
        <v>0.47500000000000009</v>
      </c>
      <c r="BC98" s="67">
        <v>0.48299999999999998</v>
      </c>
    </row>
    <row r="99" spans="1:55" s="7" customFormat="1" ht="15" x14ac:dyDescent="0.25">
      <c r="A99" s="21"/>
      <c r="B99" s="21" t="s">
        <v>45</v>
      </c>
      <c r="C99" s="40" t="s">
        <v>28</v>
      </c>
      <c r="D99" s="40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7">
        <v>7.2444444444444436E-2</v>
      </c>
      <c r="AL99" s="67">
        <v>7.0888888888888876E-2</v>
      </c>
      <c r="AM99" s="67">
        <v>6.9333333333333316E-2</v>
      </c>
      <c r="AN99" s="67">
        <v>6.7777777777777756E-2</v>
      </c>
      <c r="AO99" s="67">
        <v>6.6222222222222196E-2</v>
      </c>
      <c r="AP99" s="67">
        <v>6.4666666666666636E-2</v>
      </c>
      <c r="AQ99" s="67">
        <v>6.3111111111111076E-2</v>
      </c>
      <c r="AR99" s="67">
        <v>6.1555555555555523E-2</v>
      </c>
      <c r="AS99" s="67">
        <v>0.06</v>
      </c>
      <c r="AT99" s="67">
        <v>0.06</v>
      </c>
      <c r="AU99" s="67">
        <v>0.06</v>
      </c>
      <c r="AV99" s="67">
        <v>0.06</v>
      </c>
      <c r="AW99" s="67">
        <v>0.06</v>
      </c>
      <c r="AX99" s="67">
        <v>0.06</v>
      </c>
      <c r="AY99" s="67">
        <v>0.06</v>
      </c>
      <c r="AZ99" s="67">
        <v>0.06</v>
      </c>
      <c r="BA99" s="67">
        <v>0.06</v>
      </c>
      <c r="BB99" s="67">
        <v>0.06</v>
      </c>
      <c r="BC99" s="67">
        <v>0.06</v>
      </c>
    </row>
    <row r="100" spans="1:55" s="7" customFormat="1" ht="15" x14ac:dyDescent="0.25">
      <c r="A100" s="21"/>
      <c r="B100" s="21" t="s">
        <v>54</v>
      </c>
      <c r="C100" s="38">
        <v>30</v>
      </c>
      <c r="D100" s="38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7">
        <v>4.9777777777777782E-2</v>
      </c>
      <c r="AL100" s="67">
        <v>4.4555555555555557E-2</v>
      </c>
      <c r="AM100" s="67">
        <v>3.9333333333333331E-2</v>
      </c>
      <c r="AN100" s="67">
        <v>3.4111111111111106E-2</v>
      </c>
      <c r="AO100" s="67">
        <v>2.8888888888888884E-2</v>
      </c>
      <c r="AP100" s="67">
        <v>2.3666666666666662E-2</v>
      </c>
      <c r="AQ100" s="67">
        <v>1.844444444444444E-2</v>
      </c>
      <c r="AR100" s="67">
        <v>1.3222222222222219E-2</v>
      </c>
      <c r="AS100" s="67">
        <v>8.0000000000000002E-3</v>
      </c>
      <c r="AT100" s="67">
        <v>8.0000000000000002E-3</v>
      </c>
      <c r="AU100" s="67">
        <v>8.0000000000000002E-3</v>
      </c>
      <c r="AV100" s="67">
        <v>8.0000000000000002E-3</v>
      </c>
      <c r="AW100" s="67">
        <v>8.0000000000000002E-3</v>
      </c>
      <c r="AX100" s="67">
        <v>8.0000000000000002E-3</v>
      </c>
      <c r="AY100" s="67">
        <v>8.0000000000000002E-3</v>
      </c>
      <c r="AZ100" s="67">
        <v>8.0000000000000002E-3</v>
      </c>
      <c r="BA100" s="67">
        <v>8.0000000000000002E-3</v>
      </c>
      <c r="BB100" s="67">
        <v>8.0000000000000002E-3</v>
      </c>
      <c r="BC100" s="67">
        <v>8.0000000000000002E-3</v>
      </c>
    </row>
    <row r="101" spans="1:55" s="7" customFormat="1" ht="15" x14ac:dyDescent="0.25">
      <c r="A101" s="21"/>
      <c r="B101" s="21" t="s">
        <v>55</v>
      </c>
      <c r="C101" s="38">
        <v>0</v>
      </c>
      <c r="D101" s="38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7">
        <v>3.0666666666666668E-2</v>
      </c>
      <c r="AL101" s="67">
        <v>2.7333333333333334E-2</v>
      </c>
      <c r="AM101" s="67">
        <v>2.4E-2</v>
      </c>
      <c r="AN101" s="67">
        <v>2.0666666666666667E-2</v>
      </c>
      <c r="AO101" s="67">
        <v>1.7333333333333333E-2</v>
      </c>
      <c r="AP101" s="67">
        <v>1.3999999999999999E-2</v>
      </c>
      <c r="AQ101" s="67">
        <v>1.0666666666666665E-2</v>
      </c>
      <c r="AR101" s="67">
        <v>7.3333333333333306E-3</v>
      </c>
      <c r="AS101" s="67">
        <v>4.0000000000000001E-3</v>
      </c>
      <c r="AT101" s="67">
        <v>4.0000000000000001E-3</v>
      </c>
      <c r="AU101" s="67">
        <v>4.0000000000000001E-3</v>
      </c>
      <c r="AV101" s="67">
        <v>4.0000000000000001E-3</v>
      </c>
      <c r="AW101" s="67">
        <v>4.0000000000000001E-3</v>
      </c>
      <c r="AX101" s="67">
        <v>4.0000000000000001E-3</v>
      </c>
      <c r="AY101" s="67">
        <v>4.0000000000000001E-3</v>
      </c>
      <c r="AZ101" s="67">
        <v>4.0000000000000001E-3</v>
      </c>
      <c r="BA101" s="67">
        <v>4.0000000000000001E-3</v>
      </c>
      <c r="BB101" s="67">
        <v>4.0000000000000001E-3</v>
      </c>
      <c r="BC101" s="67">
        <v>4.0000000000000001E-3</v>
      </c>
    </row>
    <row r="102" spans="1:55" s="7" customFormat="1" ht="15" x14ac:dyDescent="0.25">
      <c r="A102" s="33"/>
      <c r="B102" s="33" t="s">
        <v>56</v>
      </c>
      <c r="C102" s="36">
        <v>0</v>
      </c>
      <c r="D102" s="36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8">
        <v>2.2111111111111109E-2</v>
      </c>
      <c r="AL102" s="68">
        <v>2.1222222222222219E-2</v>
      </c>
      <c r="AM102" s="68">
        <v>2.0333333333333328E-2</v>
      </c>
      <c r="AN102" s="68">
        <v>1.9444444444444438E-2</v>
      </c>
      <c r="AO102" s="68">
        <v>1.8555555555555547E-2</v>
      </c>
      <c r="AP102" s="68">
        <v>1.7666666666666657E-2</v>
      </c>
      <c r="AQ102" s="68">
        <v>1.6777777777777766E-2</v>
      </c>
      <c r="AR102" s="68">
        <v>1.5888888888888876E-2</v>
      </c>
      <c r="AS102" s="68">
        <v>1.4999999999999999E-2</v>
      </c>
      <c r="AT102" s="68">
        <v>1.4999999999999999E-2</v>
      </c>
      <c r="AU102" s="68">
        <v>1.4999999999999999E-2</v>
      </c>
      <c r="AV102" s="68">
        <v>1.4999999999999999E-2</v>
      </c>
      <c r="AW102" s="68">
        <v>1.4999999999999999E-2</v>
      </c>
      <c r="AX102" s="68">
        <v>1.4999999999999999E-2</v>
      </c>
      <c r="AY102" s="68">
        <v>1.4999999999999999E-2</v>
      </c>
      <c r="AZ102" s="68">
        <v>1.4999999999999999E-2</v>
      </c>
      <c r="BA102" s="68">
        <v>1.4999999999999999E-2</v>
      </c>
      <c r="BB102" s="68">
        <v>1.4999999999999999E-2</v>
      </c>
      <c r="BC102" s="68">
        <v>1.4999999999999999E-2</v>
      </c>
    </row>
    <row r="103" spans="1:55" s="7" customFormat="1" ht="15" x14ac:dyDescent="0.25">
      <c r="A103" s="21" t="s">
        <v>262</v>
      </c>
      <c r="B103" s="21" t="s">
        <v>47</v>
      </c>
      <c r="C103" s="32" t="s">
        <v>28</v>
      </c>
      <c r="D103" s="32"/>
      <c r="E103" s="66">
        <v>0.1</v>
      </c>
      <c r="F103" s="66">
        <v>0.1</v>
      </c>
      <c r="G103" s="66">
        <v>0.1</v>
      </c>
      <c r="H103" s="66">
        <v>0.1</v>
      </c>
      <c r="I103" s="66">
        <v>0.1</v>
      </c>
      <c r="J103" s="66">
        <v>0.1</v>
      </c>
      <c r="K103" s="66">
        <v>0.1</v>
      </c>
      <c r="L103" s="66">
        <v>0.1</v>
      </c>
      <c r="M103" s="66">
        <v>0.1</v>
      </c>
      <c r="N103" s="66">
        <v>0.1</v>
      </c>
      <c r="O103" s="66">
        <v>0.09</v>
      </c>
      <c r="P103" s="66">
        <v>0.08</v>
      </c>
      <c r="Q103" s="66">
        <v>7.0000000000000007E-2</v>
      </c>
      <c r="R103" s="66">
        <v>0.04</v>
      </c>
      <c r="S103" s="66">
        <v>0.05</v>
      </c>
      <c r="T103" s="66">
        <v>9.1999999999999998E-2</v>
      </c>
      <c r="U103" s="66">
        <v>0.13500000000000001</v>
      </c>
      <c r="V103" s="66">
        <v>0.17699999999999999</v>
      </c>
      <c r="W103" s="66">
        <v>0.16</v>
      </c>
      <c r="X103" s="66">
        <v>0.14899999999999999</v>
      </c>
      <c r="Y103" s="66">
        <v>0.14899999999999999</v>
      </c>
      <c r="Z103" s="66">
        <v>0.13400000000000001</v>
      </c>
      <c r="AA103" s="66">
        <v>0.126</v>
      </c>
      <c r="AB103" s="66">
        <v>0.12</v>
      </c>
      <c r="AC103" s="66">
        <v>0.111</v>
      </c>
      <c r="AD103" s="66">
        <v>0.104</v>
      </c>
      <c r="AE103" s="66">
        <v>9.9000000000000005E-2</v>
      </c>
      <c r="AF103" s="66">
        <v>9.1999999999999998E-2</v>
      </c>
      <c r="AG103" s="66">
        <v>8.5999999999999993E-2</v>
      </c>
      <c r="AH103" s="66">
        <v>8.2000000000000003E-2</v>
      </c>
      <c r="AI103" s="66">
        <v>7.6999999999999999E-2</v>
      </c>
      <c r="AJ103" s="66">
        <v>7.1999999999999995E-2</v>
      </c>
      <c r="AK103" s="70">
        <v>7.1999999999999995E-2</v>
      </c>
      <c r="AL103" s="70">
        <v>7.1999999999999995E-2</v>
      </c>
      <c r="AM103" s="70">
        <v>7.1999999999999995E-2</v>
      </c>
      <c r="AN103" s="70">
        <v>7.1999999999999995E-2</v>
      </c>
      <c r="AO103" s="70">
        <v>7.1999999999999995E-2</v>
      </c>
      <c r="AP103" s="70">
        <v>7.1999999999999995E-2</v>
      </c>
      <c r="AQ103" s="70">
        <v>7.1999999999999995E-2</v>
      </c>
      <c r="AR103" s="70">
        <v>7.1999999999999995E-2</v>
      </c>
      <c r="AS103" s="70">
        <v>7.1999999999999995E-2</v>
      </c>
      <c r="AT103" s="70">
        <v>7.1999999999999995E-2</v>
      </c>
      <c r="AU103" s="70">
        <v>7.1999999999999995E-2</v>
      </c>
      <c r="AV103" s="70">
        <v>7.1999999999999995E-2</v>
      </c>
      <c r="AW103" s="70">
        <v>7.1999999999999995E-2</v>
      </c>
      <c r="AX103" s="70">
        <v>7.1999999999999995E-2</v>
      </c>
      <c r="AY103" s="70">
        <v>7.1999999999999995E-2</v>
      </c>
      <c r="AZ103" s="70">
        <v>7.1999999999999995E-2</v>
      </c>
      <c r="BA103" s="70">
        <v>7.1999999999999995E-2</v>
      </c>
      <c r="BB103" s="70">
        <v>7.1999999999999995E-2</v>
      </c>
      <c r="BC103" s="70">
        <v>7.1999999999999995E-2</v>
      </c>
    </row>
    <row r="104" spans="1:55" s="7" customFormat="1" ht="15" x14ac:dyDescent="0.25">
      <c r="A104" s="21"/>
      <c r="B104" s="21" t="s">
        <v>58</v>
      </c>
      <c r="C104" s="35">
        <v>15</v>
      </c>
      <c r="D104" s="35"/>
      <c r="E104" s="66">
        <v>0</v>
      </c>
      <c r="F104" s="66">
        <v>0</v>
      </c>
      <c r="G104" s="66">
        <v>0</v>
      </c>
      <c r="H104" s="66">
        <v>0</v>
      </c>
      <c r="I104" s="66">
        <v>0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0</v>
      </c>
      <c r="S104" s="66">
        <v>0</v>
      </c>
      <c r="T104" s="66">
        <v>3.1E-2</v>
      </c>
      <c r="U104" s="66">
        <v>6.3E-2</v>
      </c>
      <c r="V104" s="66">
        <v>9.4E-2</v>
      </c>
      <c r="W104" s="66">
        <v>9.1999999999999998E-2</v>
      </c>
      <c r="X104" s="66">
        <v>8.5999999999999993E-2</v>
      </c>
      <c r="Y104" s="66">
        <v>8.5999999999999993E-2</v>
      </c>
      <c r="Z104" s="66">
        <v>9.7000000000000003E-2</v>
      </c>
      <c r="AA104" s="66">
        <v>8.8999999999999996E-2</v>
      </c>
      <c r="AB104" s="66">
        <v>8.2000000000000003E-2</v>
      </c>
      <c r="AC104" s="66">
        <v>7.5999999999999998E-2</v>
      </c>
      <c r="AD104" s="66">
        <v>6.9000000000000006E-2</v>
      </c>
      <c r="AE104" s="66">
        <v>6.3E-2</v>
      </c>
      <c r="AF104" s="66">
        <v>6.4000000000000001E-2</v>
      </c>
      <c r="AG104" s="66">
        <v>6.3E-2</v>
      </c>
      <c r="AH104" s="66">
        <v>0.06</v>
      </c>
      <c r="AI104" s="66">
        <v>5.2999999999999999E-2</v>
      </c>
      <c r="AJ104" s="66">
        <v>0.05</v>
      </c>
      <c r="AK104" s="70">
        <v>0.05</v>
      </c>
      <c r="AL104" s="70">
        <v>0.05</v>
      </c>
      <c r="AM104" s="70">
        <v>0.05</v>
      </c>
      <c r="AN104" s="70">
        <v>0.05</v>
      </c>
      <c r="AO104" s="70">
        <v>0.05</v>
      </c>
      <c r="AP104" s="70">
        <v>0.05</v>
      </c>
      <c r="AQ104" s="70">
        <v>0.05</v>
      </c>
      <c r="AR104" s="70">
        <v>0.05</v>
      </c>
      <c r="AS104" s="70">
        <v>0.05</v>
      </c>
      <c r="AT104" s="70">
        <v>0.05</v>
      </c>
      <c r="AU104" s="70">
        <v>0.05</v>
      </c>
      <c r="AV104" s="70">
        <v>0.05</v>
      </c>
      <c r="AW104" s="70">
        <v>0.05</v>
      </c>
      <c r="AX104" s="70">
        <v>0.05</v>
      </c>
      <c r="AY104" s="70">
        <v>0.05</v>
      </c>
      <c r="AZ104" s="70">
        <v>0.05</v>
      </c>
      <c r="BA104" s="70">
        <v>0.05</v>
      </c>
      <c r="BB104" s="70">
        <v>0.05</v>
      </c>
      <c r="BC104" s="70">
        <v>0.05</v>
      </c>
    </row>
    <row r="105" spans="1:55" s="7" customFormat="1" ht="15" x14ac:dyDescent="0.25">
      <c r="A105" s="10"/>
      <c r="B105" s="21" t="s">
        <v>137</v>
      </c>
      <c r="C105" s="35" t="s">
        <v>138</v>
      </c>
      <c r="D105" s="35"/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0</v>
      </c>
      <c r="S105" s="66">
        <v>0</v>
      </c>
      <c r="T105" s="66">
        <v>0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0</v>
      </c>
      <c r="AB105" s="66">
        <v>0</v>
      </c>
      <c r="AC105" s="66">
        <v>0</v>
      </c>
      <c r="AD105" s="66">
        <v>2E-3</v>
      </c>
      <c r="AE105" s="66">
        <v>5.0000000000000001E-3</v>
      </c>
      <c r="AF105" s="66">
        <v>6.0000000000000001E-3</v>
      </c>
      <c r="AG105" s="66">
        <v>7.0000000000000001E-3</v>
      </c>
      <c r="AH105" s="66">
        <v>1.0999999999999999E-2</v>
      </c>
      <c r="AI105" s="66">
        <v>1.4E-2</v>
      </c>
      <c r="AJ105" s="66">
        <v>1.6E-2</v>
      </c>
      <c r="AK105" s="70">
        <v>1.6E-2</v>
      </c>
      <c r="AL105" s="70">
        <v>1.6E-2</v>
      </c>
      <c r="AM105" s="70">
        <v>1.6E-2</v>
      </c>
      <c r="AN105" s="70">
        <v>1.6E-2</v>
      </c>
      <c r="AO105" s="70">
        <v>1.6E-2</v>
      </c>
      <c r="AP105" s="70">
        <v>1.6E-2</v>
      </c>
      <c r="AQ105" s="70">
        <v>1.6E-2</v>
      </c>
      <c r="AR105" s="70">
        <v>1.6E-2</v>
      </c>
      <c r="AS105" s="70">
        <v>1.6E-2</v>
      </c>
      <c r="AT105" s="70">
        <v>1.6E-2</v>
      </c>
      <c r="AU105" s="70">
        <v>1.6E-2</v>
      </c>
      <c r="AV105" s="70">
        <v>1.6E-2</v>
      </c>
      <c r="AW105" s="70">
        <v>1.6E-2</v>
      </c>
      <c r="AX105" s="70">
        <v>1.6E-2</v>
      </c>
      <c r="AY105" s="70">
        <v>1.6E-2</v>
      </c>
      <c r="AZ105" s="70">
        <v>1.6E-2</v>
      </c>
      <c r="BA105" s="70">
        <v>1.6E-2</v>
      </c>
      <c r="BB105" s="70">
        <v>1.6E-2</v>
      </c>
      <c r="BC105" s="70">
        <v>1.6E-2</v>
      </c>
    </row>
    <row r="106" spans="1:55" s="7" customFormat="1" ht="15" x14ac:dyDescent="0.25">
      <c r="A106" s="10"/>
      <c r="B106" s="10" t="s">
        <v>51</v>
      </c>
      <c r="C106" s="38">
        <v>0</v>
      </c>
      <c r="D106" s="38"/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0</v>
      </c>
      <c r="S106" s="66">
        <v>0</v>
      </c>
      <c r="T106" s="66">
        <v>0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0</v>
      </c>
      <c r="AB106" s="66">
        <v>0</v>
      </c>
      <c r="AC106" s="66">
        <v>0</v>
      </c>
      <c r="AD106" s="66">
        <v>3.0000000000000001E-3</v>
      </c>
      <c r="AE106" s="66">
        <v>6.0000000000000001E-3</v>
      </c>
      <c r="AF106" s="66">
        <v>7.0000000000000001E-3</v>
      </c>
      <c r="AG106" s="66">
        <v>8.0000000000000002E-3</v>
      </c>
      <c r="AH106" s="66">
        <v>7.0000000000000001E-3</v>
      </c>
      <c r="AI106" s="66">
        <v>8.9999999999999993E-3</v>
      </c>
      <c r="AJ106" s="66">
        <v>7.0000000000000001E-3</v>
      </c>
      <c r="AK106" s="70">
        <v>7.0000000000000001E-3</v>
      </c>
      <c r="AL106" s="70">
        <v>7.0000000000000001E-3</v>
      </c>
      <c r="AM106" s="70">
        <v>7.0000000000000001E-3</v>
      </c>
      <c r="AN106" s="70">
        <v>7.0000000000000001E-3</v>
      </c>
      <c r="AO106" s="70">
        <v>7.0000000000000001E-3</v>
      </c>
      <c r="AP106" s="70">
        <v>7.0000000000000001E-3</v>
      </c>
      <c r="AQ106" s="70">
        <v>7.0000000000000001E-3</v>
      </c>
      <c r="AR106" s="70">
        <v>7.0000000000000001E-3</v>
      </c>
      <c r="AS106" s="70">
        <v>7.0000000000000001E-3</v>
      </c>
      <c r="AT106" s="70">
        <v>7.0000000000000001E-3</v>
      </c>
      <c r="AU106" s="70">
        <v>7.0000000000000001E-3</v>
      </c>
      <c r="AV106" s="70">
        <v>7.0000000000000001E-3</v>
      </c>
      <c r="AW106" s="70">
        <v>7.0000000000000001E-3</v>
      </c>
      <c r="AX106" s="70">
        <v>7.0000000000000001E-3</v>
      </c>
      <c r="AY106" s="70">
        <v>7.0000000000000001E-3</v>
      </c>
      <c r="AZ106" s="70">
        <v>7.0000000000000001E-3</v>
      </c>
      <c r="BA106" s="70">
        <v>7.0000000000000001E-3</v>
      </c>
      <c r="BB106" s="70">
        <v>7.0000000000000001E-3</v>
      </c>
      <c r="BC106" s="70">
        <v>7.0000000000000001E-3</v>
      </c>
    </row>
    <row r="107" spans="1:55" s="7" customFormat="1" ht="15" x14ac:dyDescent="0.25">
      <c r="A107" s="21"/>
      <c r="B107" s="21" t="s">
        <v>45</v>
      </c>
      <c r="C107" s="32" t="s">
        <v>28</v>
      </c>
      <c r="D107" s="32"/>
      <c r="E107" s="66">
        <v>0.72699999999999998</v>
      </c>
      <c r="F107" s="66">
        <v>0.69199999999999995</v>
      </c>
      <c r="G107" s="66">
        <v>0.65800000000000003</v>
      </c>
      <c r="H107" s="66">
        <v>0.623</v>
      </c>
      <c r="I107" s="66">
        <v>0.58799999999999997</v>
      </c>
      <c r="J107" s="66">
        <v>0.55400000000000005</v>
      </c>
      <c r="K107" s="66">
        <v>0.51900000000000002</v>
      </c>
      <c r="L107" s="66">
        <v>0.48499999999999999</v>
      </c>
      <c r="M107" s="66">
        <v>0.45</v>
      </c>
      <c r="N107" s="66">
        <v>0.45</v>
      </c>
      <c r="O107" s="66">
        <v>0.45</v>
      </c>
      <c r="P107" s="66">
        <v>0.44</v>
      </c>
      <c r="Q107" s="66">
        <v>0.43</v>
      </c>
      <c r="R107" s="66">
        <v>0.44</v>
      </c>
      <c r="S107" s="66">
        <v>0.43</v>
      </c>
      <c r="T107" s="66">
        <v>0.50700000000000001</v>
      </c>
      <c r="U107" s="66">
        <v>0.58400000000000007</v>
      </c>
      <c r="V107" s="66">
        <v>0.66100000000000003</v>
      </c>
      <c r="W107" s="66">
        <v>0.67800000000000005</v>
      </c>
      <c r="X107" s="66">
        <v>0.68500000000000005</v>
      </c>
      <c r="Y107" s="66">
        <v>0.69100000000000006</v>
      </c>
      <c r="Z107" s="66">
        <v>0.68799999999999994</v>
      </c>
      <c r="AA107" s="66">
        <v>0.70499999999999996</v>
      </c>
      <c r="AB107" s="66">
        <v>0.72899999999999998</v>
      </c>
      <c r="AC107" s="66">
        <v>0.73199999999999998</v>
      </c>
      <c r="AD107" s="66">
        <v>0.74</v>
      </c>
      <c r="AE107" s="66">
        <v>0.73899999999999999</v>
      </c>
      <c r="AF107" s="66">
        <v>0.745</v>
      </c>
      <c r="AG107" s="66">
        <v>0.749</v>
      </c>
      <c r="AH107" s="66">
        <v>0.754</v>
      </c>
      <c r="AI107" s="66">
        <v>0.75900000000000001</v>
      </c>
      <c r="AJ107" s="66">
        <v>0.77</v>
      </c>
      <c r="AK107" s="70">
        <v>0.77</v>
      </c>
      <c r="AL107" s="70">
        <v>0.77</v>
      </c>
      <c r="AM107" s="70">
        <v>0.77</v>
      </c>
      <c r="AN107" s="70">
        <v>0.77</v>
      </c>
      <c r="AO107" s="70">
        <v>0.77</v>
      </c>
      <c r="AP107" s="70">
        <v>0.77</v>
      </c>
      <c r="AQ107" s="70">
        <v>0.77</v>
      </c>
      <c r="AR107" s="70">
        <v>0.77</v>
      </c>
      <c r="AS107" s="70">
        <v>0.77</v>
      </c>
      <c r="AT107" s="70">
        <v>0.77</v>
      </c>
      <c r="AU107" s="70">
        <v>0.77</v>
      </c>
      <c r="AV107" s="70">
        <v>0.77</v>
      </c>
      <c r="AW107" s="70">
        <v>0.77</v>
      </c>
      <c r="AX107" s="70">
        <v>0.77</v>
      </c>
      <c r="AY107" s="70">
        <v>0.77</v>
      </c>
      <c r="AZ107" s="70">
        <v>0.77</v>
      </c>
      <c r="BA107" s="70">
        <v>0.77</v>
      </c>
      <c r="BB107" s="70">
        <v>0.77</v>
      </c>
      <c r="BC107" s="70">
        <v>0.77</v>
      </c>
    </row>
    <row r="108" spans="1:55" s="7" customFormat="1" ht="15" x14ac:dyDescent="0.25">
      <c r="A108" s="10"/>
      <c r="B108" s="10" t="s">
        <v>53</v>
      </c>
      <c r="C108" s="38">
        <v>0</v>
      </c>
      <c r="D108" s="38"/>
      <c r="E108" s="66">
        <v>0.17299999999999999</v>
      </c>
      <c r="F108" s="66">
        <v>0.20799999999999999</v>
      </c>
      <c r="G108" s="66">
        <v>0.24199999999999999</v>
      </c>
      <c r="H108" s="66">
        <v>0.27700000000000002</v>
      </c>
      <c r="I108" s="66">
        <v>0.312</v>
      </c>
      <c r="J108" s="66">
        <v>0.34599999999999997</v>
      </c>
      <c r="K108" s="66">
        <v>0.38100000000000001</v>
      </c>
      <c r="L108" s="66">
        <v>0.41499999999999998</v>
      </c>
      <c r="M108" s="66">
        <v>0.45</v>
      </c>
      <c r="N108" s="66">
        <v>0.45</v>
      </c>
      <c r="O108" s="66">
        <v>0.46</v>
      </c>
      <c r="P108" s="66">
        <v>0.48</v>
      </c>
      <c r="Q108" s="66">
        <v>0.5</v>
      </c>
      <c r="R108" s="66">
        <v>0.52</v>
      </c>
      <c r="S108" s="66">
        <v>0.52</v>
      </c>
      <c r="T108" s="66">
        <v>0.35299999999999998</v>
      </c>
      <c r="U108" s="66">
        <v>0.18599999999999997</v>
      </c>
      <c r="V108" s="66">
        <v>1.9E-2</v>
      </c>
      <c r="W108" s="66">
        <v>2.1999999999999999E-2</v>
      </c>
      <c r="X108" s="66">
        <v>2.7E-2</v>
      </c>
      <c r="Y108" s="66">
        <v>2.7E-2</v>
      </c>
      <c r="Z108" s="66">
        <v>2.7E-2</v>
      </c>
      <c r="AA108" s="66">
        <v>2.8000000000000001E-2</v>
      </c>
      <c r="AB108" s="66">
        <v>2.5999999999999999E-2</v>
      </c>
      <c r="AC108" s="66">
        <v>2.8000000000000001E-2</v>
      </c>
      <c r="AD108" s="66">
        <v>2.8000000000000001E-2</v>
      </c>
      <c r="AE108" s="66">
        <v>2.9000000000000001E-2</v>
      </c>
      <c r="AF108" s="66">
        <v>3.1E-2</v>
      </c>
      <c r="AG108" s="66">
        <v>3.1E-2</v>
      </c>
      <c r="AH108" s="66">
        <v>3.1E-2</v>
      </c>
      <c r="AI108" s="66">
        <v>3.2000000000000001E-2</v>
      </c>
      <c r="AJ108" s="66">
        <v>3.1E-2</v>
      </c>
      <c r="AK108" s="70">
        <v>3.1E-2</v>
      </c>
      <c r="AL108" s="70">
        <v>3.1E-2</v>
      </c>
      <c r="AM108" s="70">
        <v>3.1E-2</v>
      </c>
      <c r="AN108" s="70">
        <v>3.1E-2</v>
      </c>
      <c r="AO108" s="70">
        <v>3.1E-2</v>
      </c>
      <c r="AP108" s="70">
        <v>3.1E-2</v>
      </c>
      <c r="AQ108" s="70">
        <v>3.1E-2</v>
      </c>
      <c r="AR108" s="70">
        <v>3.1E-2</v>
      </c>
      <c r="AS108" s="70">
        <v>3.1E-2</v>
      </c>
      <c r="AT108" s="70">
        <v>3.1E-2</v>
      </c>
      <c r="AU108" s="70">
        <v>3.1E-2</v>
      </c>
      <c r="AV108" s="70">
        <v>3.1E-2</v>
      </c>
      <c r="AW108" s="70">
        <v>3.1E-2</v>
      </c>
      <c r="AX108" s="70">
        <v>3.1E-2</v>
      </c>
      <c r="AY108" s="70">
        <v>3.1E-2</v>
      </c>
      <c r="AZ108" s="70">
        <v>3.1E-2</v>
      </c>
      <c r="BA108" s="70">
        <v>3.1E-2</v>
      </c>
      <c r="BB108" s="70">
        <v>3.1E-2</v>
      </c>
      <c r="BC108" s="70">
        <v>3.1E-2</v>
      </c>
    </row>
    <row r="109" spans="1:55" s="7" customFormat="1" ht="15" x14ac:dyDescent="0.25">
      <c r="A109" s="21"/>
      <c r="B109" s="21" t="s">
        <v>59</v>
      </c>
      <c r="C109" s="35">
        <v>60</v>
      </c>
      <c r="D109" s="35"/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0</v>
      </c>
      <c r="S109" s="66">
        <v>0</v>
      </c>
      <c r="T109" s="66">
        <v>5.0000000000000001E-3</v>
      </c>
      <c r="U109" s="66">
        <v>8.9999999999999993E-3</v>
      </c>
      <c r="V109" s="66">
        <v>1.4E-2</v>
      </c>
      <c r="W109" s="66">
        <v>1.2999999999999999E-2</v>
      </c>
      <c r="X109" s="66">
        <v>1.4999999999999999E-2</v>
      </c>
      <c r="Y109" s="66">
        <v>1.4999999999999999E-2</v>
      </c>
      <c r="Z109" s="66">
        <v>1.9E-2</v>
      </c>
      <c r="AA109" s="66">
        <v>1.7000000000000001E-2</v>
      </c>
      <c r="AB109" s="66">
        <v>1.0999999999999999E-2</v>
      </c>
      <c r="AC109" s="66">
        <v>1.7000000000000001E-2</v>
      </c>
      <c r="AD109" s="66">
        <v>1.7000000000000001E-2</v>
      </c>
      <c r="AE109" s="66">
        <v>2.1000000000000001E-2</v>
      </c>
      <c r="AF109" s="66">
        <v>1.9E-2</v>
      </c>
      <c r="AG109" s="66">
        <v>1.9E-2</v>
      </c>
      <c r="AH109" s="66">
        <v>1.7000000000000001E-2</v>
      </c>
      <c r="AI109" s="66">
        <v>1.7999999999999999E-2</v>
      </c>
      <c r="AJ109" s="66">
        <v>1.6E-2</v>
      </c>
      <c r="AK109" s="70">
        <v>1.6E-2</v>
      </c>
      <c r="AL109" s="70">
        <v>1.6E-2</v>
      </c>
      <c r="AM109" s="70">
        <v>1.6E-2</v>
      </c>
      <c r="AN109" s="70">
        <v>1.6E-2</v>
      </c>
      <c r="AO109" s="70">
        <v>1.6E-2</v>
      </c>
      <c r="AP109" s="70">
        <v>1.6E-2</v>
      </c>
      <c r="AQ109" s="70">
        <v>1.6E-2</v>
      </c>
      <c r="AR109" s="70">
        <v>1.6E-2</v>
      </c>
      <c r="AS109" s="70">
        <v>1.6E-2</v>
      </c>
      <c r="AT109" s="70">
        <v>1.6E-2</v>
      </c>
      <c r="AU109" s="70">
        <v>1.6E-2</v>
      </c>
      <c r="AV109" s="70">
        <v>1.6E-2</v>
      </c>
      <c r="AW109" s="70">
        <v>1.6E-2</v>
      </c>
      <c r="AX109" s="70">
        <v>1.6E-2</v>
      </c>
      <c r="AY109" s="70">
        <v>1.6E-2</v>
      </c>
      <c r="AZ109" s="70">
        <v>1.6E-2</v>
      </c>
      <c r="BA109" s="70">
        <v>1.6E-2</v>
      </c>
      <c r="BB109" s="70">
        <v>1.6E-2</v>
      </c>
      <c r="BC109" s="70">
        <v>1.6E-2</v>
      </c>
    </row>
    <row r="110" spans="1:55" s="7" customFormat="1" ht="15" x14ac:dyDescent="0.25">
      <c r="A110" s="21"/>
      <c r="B110" s="21" t="s">
        <v>60</v>
      </c>
      <c r="C110" s="35">
        <v>0</v>
      </c>
      <c r="D110" s="35"/>
      <c r="E110" s="66">
        <v>0</v>
      </c>
      <c r="F110" s="66">
        <v>0</v>
      </c>
      <c r="G110" s="66">
        <v>0</v>
      </c>
      <c r="H110" s="66">
        <v>0</v>
      </c>
      <c r="I110" s="66">
        <v>0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0</v>
      </c>
      <c r="S110" s="66">
        <v>0</v>
      </c>
      <c r="T110" s="66">
        <v>5.0000000000000001E-3</v>
      </c>
      <c r="U110" s="66">
        <v>0.01</v>
      </c>
      <c r="V110" s="66">
        <v>1.4999999999999999E-2</v>
      </c>
      <c r="W110" s="66">
        <v>1.4999999999999999E-2</v>
      </c>
      <c r="X110" s="66">
        <v>1.7999999999999999E-2</v>
      </c>
      <c r="Y110" s="66">
        <v>1.7999999999999999E-2</v>
      </c>
      <c r="Z110" s="66">
        <v>2.3E-2</v>
      </c>
      <c r="AA110" s="66">
        <v>2.1999999999999999E-2</v>
      </c>
      <c r="AB110" s="66">
        <v>0.02</v>
      </c>
      <c r="AC110" s="66">
        <v>2.5000000000000001E-2</v>
      </c>
      <c r="AD110" s="66">
        <v>2.4E-2</v>
      </c>
      <c r="AE110" s="66">
        <v>2.4E-2</v>
      </c>
      <c r="AF110" s="66">
        <v>2.3E-2</v>
      </c>
      <c r="AG110" s="66">
        <v>2.4E-2</v>
      </c>
      <c r="AH110" s="66">
        <v>2.4E-2</v>
      </c>
      <c r="AI110" s="66">
        <v>2.4E-2</v>
      </c>
      <c r="AJ110" s="66">
        <v>2.3E-2</v>
      </c>
      <c r="AK110" s="70">
        <v>2.3E-2</v>
      </c>
      <c r="AL110" s="70">
        <v>2.3E-2</v>
      </c>
      <c r="AM110" s="70">
        <v>2.3E-2</v>
      </c>
      <c r="AN110" s="70">
        <v>2.3E-2</v>
      </c>
      <c r="AO110" s="70">
        <v>2.3E-2</v>
      </c>
      <c r="AP110" s="70">
        <v>2.3E-2</v>
      </c>
      <c r="AQ110" s="70">
        <v>2.3E-2</v>
      </c>
      <c r="AR110" s="70">
        <v>2.3E-2</v>
      </c>
      <c r="AS110" s="70">
        <v>2.3E-2</v>
      </c>
      <c r="AT110" s="70">
        <v>2.3E-2</v>
      </c>
      <c r="AU110" s="70">
        <v>2.3E-2</v>
      </c>
      <c r="AV110" s="70">
        <v>2.3E-2</v>
      </c>
      <c r="AW110" s="70">
        <v>2.3E-2</v>
      </c>
      <c r="AX110" s="70">
        <v>2.3E-2</v>
      </c>
      <c r="AY110" s="70">
        <v>2.3E-2</v>
      </c>
      <c r="AZ110" s="70">
        <v>2.3E-2</v>
      </c>
      <c r="BA110" s="70">
        <v>2.3E-2</v>
      </c>
      <c r="BB110" s="70">
        <v>2.3E-2</v>
      </c>
      <c r="BC110" s="70">
        <v>2.3E-2</v>
      </c>
    </row>
    <row r="111" spans="1:55" s="97" customFormat="1" ht="15" x14ac:dyDescent="0.25">
      <c r="A111" s="33"/>
      <c r="B111" s="33" t="s">
        <v>61</v>
      </c>
      <c r="C111" s="36">
        <v>0</v>
      </c>
      <c r="D111" s="36"/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4.0000000000000001E-3</v>
      </c>
      <c r="U111" s="64">
        <v>8.9999999999999993E-3</v>
      </c>
      <c r="V111" s="64">
        <v>1.2999999999999999E-2</v>
      </c>
      <c r="W111" s="64">
        <v>1.2E-2</v>
      </c>
      <c r="X111" s="64">
        <v>1.4E-2</v>
      </c>
      <c r="Y111" s="64">
        <v>1.4E-2</v>
      </c>
      <c r="Z111" s="64">
        <v>1.2E-2</v>
      </c>
      <c r="AA111" s="64">
        <v>1.2999999999999999E-2</v>
      </c>
      <c r="AB111" s="64">
        <v>1.2E-2</v>
      </c>
      <c r="AC111" s="64">
        <v>1.0999999999999999E-2</v>
      </c>
      <c r="AD111" s="64">
        <v>1.2999999999999999E-2</v>
      </c>
      <c r="AE111" s="64">
        <v>1.4E-2</v>
      </c>
      <c r="AF111" s="64">
        <v>1.2999999999999999E-2</v>
      </c>
      <c r="AG111" s="64">
        <v>1.2999999999999999E-2</v>
      </c>
      <c r="AH111" s="64">
        <v>1.4E-2</v>
      </c>
      <c r="AI111" s="64">
        <v>1.4E-2</v>
      </c>
      <c r="AJ111" s="64">
        <v>1.4999999999999999E-2</v>
      </c>
      <c r="AK111" s="68">
        <v>1.4999999999999999E-2</v>
      </c>
      <c r="AL111" s="68">
        <v>1.4999999999999999E-2</v>
      </c>
      <c r="AM111" s="68">
        <v>1.4999999999999999E-2</v>
      </c>
      <c r="AN111" s="68">
        <v>1.4999999999999999E-2</v>
      </c>
      <c r="AO111" s="68">
        <v>1.4999999999999999E-2</v>
      </c>
      <c r="AP111" s="68">
        <v>1.4999999999999999E-2</v>
      </c>
      <c r="AQ111" s="68">
        <v>1.4999999999999999E-2</v>
      </c>
      <c r="AR111" s="68">
        <v>1.4999999999999999E-2</v>
      </c>
      <c r="AS111" s="68">
        <v>1.4999999999999999E-2</v>
      </c>
      <c r="AT111" s="68">
        <v>1.4999999999999999E-2</v>
      </c>
      <c r="AU111" s="68">
        <v>1.4999999999999999E-2</v>
      </c>
      <c r="AV111" s="68">
        <v>1.4999999999999999E-2</v>
      </c>
      <c r="AW111" s="68">
        <v>1.4999999999999999E-2</v>
      </c>
      <c r="AX111" s="68">
        <v>1.4999999999999999E-2</v>
      </c>
      <c r="AY111" s="68">
        <v>1.4999999999999999E-2</v>
      </c>
      <c r="AZ111" s="68">
        <v>1.4999999999999999E-2</v>
      </c>
      <c r="BA111" s="68">
        <v>1.4999999999999999E-2</v>
      </c>
      <c r="BB111" s="68">
        <v>1.4999999999999999E-2</v>
      </c>
      <c r="BC111" s="68">
        <v>1.4999999999999999E-2</v>
      </c>
    </row>
    <row r="112" spans="1:55" s="7" customFormat="1" ht="15" x14ac:dyDescent="0.25">
      <c r="A112" s="21" t="s">
        <v>260</v>
      </c>
      <c r="B112" s="21" t="s">
        <v>47</v>
      </c>
      <c r="C112" s="32" t="s">
        <v>28</v>
      </c>
      <c r="D112" s="32"/>
      <c r="E112" s="66">
        <v>0</v>
      </c>
      <c r="F112" s="66">
        <v>0</v>
      </c>
      <c r="G112" s="66">
        <v>0</v>
      </c>
      <c r="H112" s="66">
        <v>0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0</v>
      </c>
      <c r="S112" s="66">
        <v>0</v>
      </c>
      <c r="T112" s="66">
        <v>0</v>
      </c>
      <c r="U112" s="66">
        <v>0</v>
      </c>
      <c r="V112" s="66">
        <v>0.16800000000000001</v>
      </c>
      <c r="W112" s="66">
        <v>0.13600000000000001</v>
      </c>
      <c r="X112" s="66">
        <v>0.128</v>
      </c>
      <c r="Y112" s="66">
        <v>0.128</v>
      </c>
      <c r="Z112" s="66">
        <v>0.11</v>
      </c>
      <c r="AA112" s="66">
        <v>0.105</v>
      </c>
      <c r="AB112" s="66">
        <v>0.104</v>
      </c>
      <c r="AC112" s="66">
        <v>9.1999999999999998E-2</v>
      </c>
      <c r="AD112" s="66">
        <v>8.4000000000000005E-2</v>
      </c>
      <c r="AE112" s="66">
        <v>7.9000000000000001E-2</v>
      </c>
      <c r="AF112" s="66">
        <v>7.5999999999999998E-2</v>
      </c>
      <c r="AG112" s="66">
        <v>6.8000000000000005E-2</v>
      </c>
      <c r="AH112" s="66">
        <v>6.3E-2</v>
      </c>
      <c r="AI112" s="66">
        <v>6.0999999999999999E-2</v>
      </c>
      <c r="AJ112" s="66">
        <v>5.7000000000000002E-2</v>
      </c>
      <c r="AK112" s="70">
        <v>5.7000000000000002E-2</v>
      </c>
      <c r="AL112" s="70">
        <v>5.7000000000000002E-2</v>
      </c>
      <c r="AM112" s="70">
        <v>5.7000000000000002E-2</v>
      </c>
      <c r="AN112" s="70">
        <v>5.7000000000000002E-2</v>
      </c>
      <c r="AO112" s="70">
        <v>5.7000000000000002E-2</v>
      </c>
      <c r="AP112" s="70">
        <v>5.7000000000000002E-2</v>
      </c>
      <c r="AQ112" s="70">
        <v>5.7000000000000002E-2</v>
      </c>
      <c r="AR112" s="70">
        <v>5.7000000000000002E-2</v>
      </c>
      <c r="AS112" s="70">
        <v>5.7000000000000002E-2</v>
      </c>
      <c r="AT112" s="70">
        <v>5.7000000000000002E-2</v>
      </c>
      <c r="AU112" s="70">
        <v>5.7000000000000002E-2</v>
      </c>
      <c r="AV112" s="70">
        <v>5.7000000000000002E-2</v>
      </c>
      <c r="AW112" s="70">
        <v>5.7000000000000002E-2</v>
      </c>
      <c r="AX112" s="70">
        <v>5.7000000000000002E-2</v>
      </c>
      <c r="AY112" s="70">
        <v>5.7000000000000002E-2</v>
      </c>
      <c r="AZ112" s="70">
        <v>5.7000000000000002E-2</v>
      </c>
      <c r="BA112" s="70">
        <v>5.7000000000000002E-2</v>
      </c>
      <c r="BB112" s="70">
        <v>5.7000000000000002E-2</v>
      </c>
      <c r="BC112" s="70">
        <v>5.7000000000000002E-2</v>
      </c>
    </row>
    <row r="113" spans="1:55" s="7" customFormat="1" ht="15" x14ac:dyDescent="0.25">
      <c r="A113" s="21"/>
      <c r="B113" s="21" t="s">
        <v>58</v>
      </c>
      <c r="C113" s="35">
        <v>15</v>
      </c>
      <c r="D113" s="35"/>
      <c r="E113" s="66">
        <v>0</v>
      </c>
      <c r="F113" s="66">
        <v>0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0</v>
      </c>
      <c r="S113" s="66">
        <v>0</v>
      </c>
      <c r="T113" s="66">
        <v>0</v>
      </c>
      <c r="U113" s="66">
        <v>0</v>
      </c>
      <c r="V113" s="66">
        <v>0.10299999999999999</v>
      </c>
      <c r="W113" s="66">
        <v>8.5999999999999993E-2</v>
      </c>
      <c r="X113" s="66">
        <v>0.09</v>
      </c>
      <c r="Y113" s="66">
        <v>0.09</v>
      </c>
      <c r="Z113" s="66">
        <v>9.1999999999999998E-2</v>
      </c>
      <c r="AA113" s="66">
        <v>8.6999999999999994E-2</v>
      </c>
      <c r="AB113" s="66">
        <v>7.5999999999999998E-2</v>
      </c>
      <c r="AC113" s="66">
        <v>8.4000000000000005E-2</v>
      </c>
      <c r="AD113" s="66">
        <v>7.4999999999999997E-2</v>
      </c>
      <c r="AE113" s="66">
        <v>6.9000000000000006E-2</v>
      </c>
      <c r="AF113" s="66">
        <v>5.8000000000000003E-2</v>
      </c>
      <c r="AG113" s="66">
        <v>5.1999999999999998E-2</v>
      </c>
      <c r="AH113" s="66">
        <v>4.9000000000000002E-2</v>
      </c>
      <c r="AI113" s="66">
        <v>4.5999999999999999E-2</v>
      </c>
      <c r="AJ113" s="66">
        <v>0.04</v>
      </c>
      <c r="AK113" s="70">
        <v>0.04</v>
      </c>
      <c r="AL113" s="70">
        <v>0.04</v>
      </c>
      <c r="AM113" s="70">
        <v>0.04</v>
      </c>
      <c r="AN113" s="70">
        <v>0.04</v>
      </c>
      <c r="AO113" s="70">
        <v>0.04</v>
      </c>
      <c r="AP113" s="70">
        <v>0.04</v>
      </c>
      <c r="AQ113" s="70">
        <v>0.04</v>
      </c>
      <c r="AR113" s="70">
        <v>0.04</v>
      </c>
      <c r="AS113" s="70">
        <v>0.04</v>
      </c>
      <c r="AT113" s="70">
        <v>0.04</v>
      </c>
      <c r="AU113" s="70">
        <v>0.04</v>
      </c>
      <c r="AV113" s="70">
        <v>0.04</v>
      </c>
      <c r="AW113" s="70">
        <v>0.04</v>
      </c>
      <c r="AX113" s="70">
        <v>0.04</v>
      </c>
      <c r="AY113" s="70">
        <v>0.04</v>
      </c>
      <c r="AZ113" s="70">
        <v>0.04</v>
      </c>
      <c r="BA113" s="70">
        <v>0.04</v>
      </c>
      <c r="BB113" s="70">
        <v>0.04</v>
      </c>
      <c r="BC113" s="70">
        <v>0.04</v>
      </c>
    </row>
    <row r="114" spans="1:55" s="7" customFormat="1" ht="15" x14ac:dyDescent="0.25">
      <c r="A114" s="10"/>
      <c r="B114" s="21" t="s">
        <v>137</v>
      </c>
      <c r="C114" s="35" t="s">
        <v>138</v>
      </c>
      <c r="D114" s="35"/>
      <c r="E114" s="66">
        <v>0</v>
      </c>
      <c r="F114" s="66">
        <v>0</v>
      </c>
      <c r="G114" s="66">
        <v>0</v>
      </c>
      <c r="H114" s="66">
        <v>0</v>
      </c>
      <c r="I114" s="66">
        <v>0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0</v>
      </c>
      <c r="S114" s="66">
        <v>0</v>
      </c>
      <c r="T114" s="66">
        <v>0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0</v>
      </c>
      <c r="AB114" s="66">
        <v>0</v>
      </c>
      <c r="AC114" s="66">
        <v>0</v>
      </c>
      <c r="AD114" s="66">
        <v>4.0000000000000001E-3</v>
      </c>
      <c r="AE114" s="66">
        <v>1.2E-2</v>
      </c>
      <c r="AF114" s="66">
        <v>2.4E-2</v>
      </c>
      <c r="AG114" s="66">
        <v>2.7E-2</v>
      </c>
      <c r="AH114" s="66">
        <v>3.5999999999999997E-2</v>
      </c>
      <c r="AI114" s="66">
        <v>2.1000000000000001E-2</v>
      </c>
      <c r="AJ114" s="66">
        <v>2.3E-2</v>
      </c>
      <c r="AK114" s="70">
        <v>2.3E-2</v>
      </c>
      <c r="AL114" s="70">
        <v>2.3E-2</v>
      </c>
      <c r="AM114" s="70">
        <v>2.3E-2</v>
      </c>
      <c r="AN114" s="70">
        <v>2.3E-2</v>
      </c>
      <c r="AO114" s="70">
        <v>2.3E-2</v>
      </c>
      <c r="AP114" s="70">
        <v>2.3E-2</v>
      </c>
      <c r="AQ114" s="70">
        <v>2.3E-2</v>
      </c>
      <c r="AR114" s="70">
        <v>2.3E-2</v>
      </c>
      <c r="AS114" s="70">
        <v>2.3E-2</v>
      </c>
      <c r="AT114" s="70">
        <v>2.3E-2</v>
      </c>
      <c r="AU114" s="70">
        <v>2.3E-2</v>
      </c>
      <c r="AV114" s="70">
        <v>2.3E-2</v>
      </c>
      <c r="AW114" s="70">
        <v>2.3E-2</v>
      </c>
      <c r="AX114" s="70">
        <v>2.3E-2</v>
      </c>
      <c r="AY114" s="70">
        <v>2.3E-2</v>
      </c>
      <c r="AZ114" s="70">
        <v>2.3E-2</v>
      </c>
      <c r="BA114" s="70">
        <v>2.3E-2</v>
      </c>
      <c r="BB114" s="70">
        <v>2.3E-2</v>
      </c>
      <c r="BC114" s="70">
        <v>2.3E-2</v>
      </c>
    </row>
    <row r="115" spans="1:55" s="7" customFormat="1" ht="15" x14ac:dyDescent="0.25">
      <c r="A115" s="10"/>
      <c r="B115" s="10" t="s">
        <v>51</v>
      </c>
      <c r="C115" s="40" t="s">
        <v>28</v>
      </c>
      <c r="D115" s="40"/>
      <c r="E115" s="66">
        <v>0</v>
      </c>
      <c r="F115" s="66">
        <v>0</v>
      </c>
      <c r="G115" s="66">
        <v>0</v>
      </c>
      <c r="H115" s="66">
        <v>0</v>
      </c>
      <c r="I115" s="66">
        <v>0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0</v>
      </c>
      <c r="S115" s="66">
        <v>0</v>
      </c>
      <c r="T115" s="66">
        <v>0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0</v>
      </c>
      <c r="AB115" s="66">
        <v>0</v>
      </c>
      <c r="AC115" s="66">
        <v>0</v>
      </c>
      <c r="AD115" s="66">
        <v>8.0000000000000002E-3</v>
      </c>
      <c r="AE115" s="66">
        <v>4.0000000000000001E-3</v>
      </c>
      <c r="AF115" s="66">
        <v>7.0000000000000001E-3</v>
      </c>
      <c r="AG115" s="66">
        <v>5.0000000000000001E-3</v>
      </c>
      <c r="AH115" s="66">
        <v>6.0000000000000001E-3</v>
      </c>
      <c r="AI115" s="66">
        <v>7.0000000000000001E-3</v>
      </c>
      <c r="AJ115" s="66">
        <v>8.9999999999999993E-3</v>
      </c>
      <c r="AK115" s="70">
        <v>8.9999999999999993E-3</v>
      </c>
      <c r="AL115" s="70">
        <v>8.9999999999999993E-3</v>
      </c>
      <c r="AM115" s="70">
        <v>8.9999999999999993E-3</v>
      </c>
      <c r="AN115" s="70">
        <v>8.9999999999999993E-3</v>
      </c>
      <c r="AO115" s="70">
        <v>8.9999999999999993E-3</v>
      </c>
      <c r="AP115" s="70">
        <v>8.9999999999999993E-3</v>
      </c>
      <c r="AQ115" s="70">
        <v>8.9999999999999993E-3</v>
      </c>
      <c r="AR115" s="70">
        <v>8.9999999999999993E-3</v>
      </c>
      <c r="AS115" s="70">
        <v>8.9999999999999993E-3</v>
      </c>
      <c r="AT115" s="70">
        <v>8.9999999999999993E-3</v>
      </c>
      <c r="AU115" s="70">
        <v>8.9999999999999993E-3</v>
      </c>
      <c r="AV115" s="70">
        <v>8.9999999999999993E-3</v>
      </c>
      <c r="AW115" s="70">
        <v>8.9999999999999993E-3</v>
      </c>
      <c r="AX115" s="70">
        <v>8.9999999999999993E-3</v>
      </c>
      <c r="AY115" s="70">
        <v>8.9999999999999993E-3</v>
      </c>
      <c r="AZ115" s="70">
        <v>8.9999999999999993E-3</v>
      </c>
      <c r="BA115" s="70">
        <v>8.9999999999999993E-3</v>
      </c>
      <c r="BB115" s="70">
        <v>8.9999999999999993E-3</v>
      </c>
      <c r="BC115" s="70">
        <v>8.9999999999999993E-3</v>
      </c>
    </row>
    <row r="116" spans="1:55" s="7" customFormat="1" ht="15" x14ac:dyDescent="0.25">
      <c r="A116" s="21"/>
      <c r="B116" s="21" t="s">
        <v>52</v>
      </c>
      <c r="C116" s="32" t="s">
        <v>28</v>
      </c>
      <c r="D116" s="32"/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0</v>
      </c>
      <c r="S116" s="66">
        <v>0</v>
      </c>
      <c r="T116" s="66">
        <v>0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0</v>
      </c>
      <c r="AB116" s="66">
        <v>0</v>
      </c>
      <c r="AC116" s="66">
        <v>0</v>
      </c>
      <c r="AD116" s="66">
        <v>1E-3</v>
      </c>
      <c r="AE116" s="66">
        <v>2E-3</v>
      </c>
      <c r="AF116" s="66">
        <v>3.0000000000000001E-3</v>
      </c>
      <c r="AG116" s="66">
        <v>4.0000000000000001E-3</v>
      </c>
      <c r="AH116" s="66">
        <v>5.0000000000000001E-3</v>
      </c>
      <c r="AI116" s="66">
        <v>7.0000000000000001E-3</v>
      </c>
      <c r="AJ116" s="66">
        <v>7.0000000000000001E-3</v>
      </c>
      <c r="AK116" s="70">
        <v>7.0000000000000001E-3</v>
      </c>
      <c r="AL116" s="70">
        <v>7.0000000000000001E-3</v>
      </c>
      <c r="AM116" s="70">
        <v>7.0000000000000001E-3</v>
      </c>
      <c r="AN116" s="70">
        <v>7.0000000000000001E-3</v>
      </c>
      <c r="AO116" s="70">
        <v>7.0000000000000001E-3</v>
      </c>
      <c r="AP116" s="70">
        <v>7.0000000000000001E-3</v>
      </c>
      <c r="AQ116" s="70">
        <v>7.0000000000000001E-3</v>
      </c>
      <c r="AR116" s="70">
        <v>7.0000000000000001E-3</v>
      </c>
      <c r="AS116" s="70">
        <v>7.0000000000000001E-3</v>
      </c>
      <c r="AT116" s="70">
        <v>7.0000000000000001E-3</v>
      </c>
      <c r="AU116" s="70">
        <v>7.0000000000000001E-3</v>
      </c>
      <c r="AV116" s="70">
        <v>7.0000000000000001E-3</v>
      </c>
      <c r="AW116" s="70">
        <v>7.0000000000000001E-3</v>
      </c>
      <c r="AX116" s="70">
        <v>7.0000000000000001E-3</v>
      </c>
      <c r="AY116" s="70">
        <v>7.0000000000000001E-3</v>
      </c>
      <c r="AZ116" s="70">
        <v>7.0000000000000001E-3</v>
      </c>
      <c r="BA116" s="70">
        <v>7.0000000000000001E-3</v>
      </c>
      <c r="BB116" s="70">
        <v>7.0000000000000001E-3</v>
      </c>
      <c r="BC116" s="70">
        <v>7.0000000000000001E-3</v>
      </c>
    </row>
    <row r="117" spans="1:55" s="7" customFormat="1" ht="15" x14ac:dyDescent="0.25">
      <c r="A117" s="10"/>
      <c r="B117" s="10" t="s">
        <v>45</v>
      </c>
      <c r="C117" s="40" t="s">
        <v>28</v>
      </c>
      <c r="D117" s="40"/>
      <c r="E117" s="66">
        <v>0</v>
      </c>
      <c r="F117" s="66"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0</v>
      </c>
      <c r="S117" s="66">
        <v>0</v>
      </c>
      <c r="T117" s="66">
        <v>0</v>
      </c>
      <c r="U117" s="66">
        <v>0</v>
      </c>
      <c r="V117" s="66">
        <v>0.61699999999999999</v>
      </c>
      <c r="W117" s="66">
        <v>0.61899999999999999</v>
      </c>
      <c r="X117" s="66">
        <v>0.68</v>
      </c>
      <c r="Y117" s="66">
        <v>0.69400000000000006</v>
      </c>
      <c r="Z117" s="66">
        <v>0.70499999999999996</v>
      </c>
      <c r="AA117" s="66">
        <v>0.71399999999999997</v>
      </c>
      <c r="AB117" s="66">
        <v>0.72299999999999998</v>
      </c>
      <c r="AC117" s="66">
        <v>0.73499999999999999</v>
      </c>
      <c r="AD117" s="66">
        <v>0.73199999999999998</v>
      </c>
      <c r="AE117" s="66">
        <v>0.74299999999999999</v>
      </c>
      <c r="AF117" s="66">
        <v>0.751</v>
      </c>
      <c r="AG117" s="66">
        <v>0.77300000000000002</v>
      </c>
      <c r="AH117" s="66">
        <v>0.76800000000000002</v>
      </c>
      <c r="AI117" s="66">
        <v>0.78</v>
      </c>
      <c r="AJ117" s="66">
        <v>0.78400000000000003</v>
      </c>
      <c r="AK117" s="70">
        <v>0.78400000000000003</v>
      </c>
      <c r="AL117" s="70">
        <v>0.78400000000000003</v>
      </c>
      <c r="AM117" s="70">
        <v>0.78400000000000003</v>
      </c>
      <c r="AN117" s="70">
        <v>0.78400000000000003</v>
      </c>
      <c r="AO117" s="70">
        <v>0.78400000000000003</v>
      </c>
      <c r="AP117" s="70">
        <v>0.78400000000000003</v>
      </c>
      <c r="AQ117" s="70">
        <v>0.78400000000000003</v>
      </c>
      <c r="AR117" s="70">
        <v>0.78400000000000003</v>
      </c>
      <c r="AS117" s="70">
        <v>0.78400000000000003</v>
      </c>
      <c r="AT117" s="70">
        <v>0.78400000000000003</v>
      </c>
      <c r="AU117" s="70">
        <v>0.78400000000000003</v>
      </c>
      <c r="AV117" s="70">
        <v>0.78400000000000003</v>
      </c>
      <c r="AW117" s="70">
        <v>0.78400000000000003</v>
      </c>
      <c r="AX117" s="70">
        <v>0.78400000000000003</v>
      </c>
      <c r="AY117" s="70">
        <v>0.78400000000000003</v>
      </c>
      <c r="AZ117" s="70">
        <v>0.78400000000000003</v>
      </c>
      <c r="BA117" s="70">
        <v>0.78400000000000003</v>
      </c>
      <c r="BB117" s="70">
        <v>0.78400000000000003</v>
      </c>
      <c r="BC117" s="70">
        <v>0.78400000000000003</v>
      </c>
    </row>
    <row r="118" spans="1:55" s="7" customFormat="1" ht="15" x14ac:dyDescent="0.25">
      <c r="A118" s="10"/>
      <c r="B118" s="10" t="s">
        <v>53</v>
      </c>
      <c r="C118" s="35">
        <v>0</v>
      </c>
      <c r="D118" s="35"/>
      <c r="E118" s="66">
        <v>0</v>
      </c>
      <c r="F118" s="66">
        <v>0</v>
      </c>
      <c r="G118" s="66">
        <v>0</v>
      </c>
      <c r="H118" s="66">
        <v>0</v>
      </c>
      <c r="I118" s="66">
        <v>0</v>
      </c>
      <c r="J118" s="66">
        <v>0</v>
      </c>
      <c r="K118" s="66">
        <v>0</v>
      </c>
      <c r="L118" s="66">
        <v>0</v>
      </c>
      <c r="M118" s="6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0</v>
      </c>
      <c r="S118" s="66">
        <v>0</v>
      </c>
      <c r="T118" s="66">
        <v>0</v>
      </c>
      <c r="U118" s="66">
        <v>0</v>
      </c>
      <c r="V118" s="66">
        <v>4.2999999999999997E-2</v>
      </c>
      <c r="W118" s="66">
        <v>2.8000000000000001E-2</v>
      </c>
      <c r="X118" s="66">
        <v>3.7999999999999999E-2</v>
      </c>
      <c r="Y118" s="66">
        <v>3.7999999999999999E-2</v>
      </c>
      <c r="Z118" s="66">
        <v>3.5999999999999997E-2</v>
      </c>
      <c r="AA118" s="66">
        <v>3.3000000000000002E-2</v>
      </c>
      <c r="AB118" s="66">
        <v>2.9000000000000001E-2</v>
      </c>
      <c r="AC118" s="66">
        <v>2.9000000000000001E-2</v>
      </c>
      <c r="AD118" s="66">
        <v>2.8000000000000001E-2</v>
      </c>
      <c r="AE118" s="66">
        <v>3.3000000000000002E-2</v>
      </c>
      <c r="AF118" s="66">
        <v>2.7E-2</v>
      </c>
      <c r="AG118" s="66">
        <v>2.5000000000000001E-2</v>
      </c>
      <c r="AH118" s="66">
        <v>2.7E-2</v>
      </c>
      <c r="AI118" s="66">
        <v>2.3E-2</v>
      </c>
      <c r="AJ118" s="66">
        <v>0.02</v>
      </c>
      <c r="AK118" s="70">
        <v>0.02</v>
      </c>
      <c r="AL118" s="70">
        <v>0.02</v>
      </c>
      <c r="AM118" s="70">
        <v>0.02</v>
      </c>
      <c r="AN118" s="70">
        <v>0.02</v>
      </c>
      <c r="AO118" s="70">
        <v>0.02</v>
      </c>
      <c r="AP118" s="70">
        <v>0.02</v>
      </c>
      <c r="AQ118" s="70">
        <v>0.02</v>
      </c>
      <c r="AR118" s="70">
        <v>0.02</v>
      </c>
      <c r="AS118" s="70">
        <v>0.02</v>
      </c>
      <c r="AT118" s="70">
        <v>0.02</v>
      </c>
      <c r="AU118" s="70">
        <v>0.02</v>
      </c>
      <c r="AV118" s="70">
        <v>0.02</v>
      </c>
      <c r="AW118" s="70">
        <v>0.02</v>
      </c>
      <c r="AX118" s="70">
        <v>0.02</v>
      </c>
      <c r="AY118" s="70">
        <v>0.02</v>
      </c>
      <c r="AZ118" s="70">
        <v>0.02</v>
      </c>
      <c r="BA118" s="70">
        <v>0.02</v>
      </c>
      <c r="BB118" s="70">
        <v>0.02</v>
      </c>
      <c r="BC118" s="70">
        <v>0.02</v>
      </c>
    </row>
    <row r="119" spans="1:55" s="7" customFormat="1" ht="15" x14ac:dyDescent="0.25">
      <c r="A119" s="21"/>
      <c r="B119" s="21" t="s">
        <v>59</v>
      </c>
      <c r="C119" s="35">
        <v>60</v>
      </c>
      <c r="D119" s="35"/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0</v>
      </c>
      <c r="S119" s="66">
        <v>0</v>
      </c>
      <c r="T119" s="66">
        <v>0</v>
      </c>
      <c r="U119" s="66">
        <v>0</v>
      </c>
      <c r="V119" s="66">
        <v>3.3000000000000002E-2</v>
      </c>
      <c r="W119" s="66">
        <v>8.5999999999999993E-2</v>
      </c>
      <c r="X119" s="66">
        <v>0.02</v>
      </c>
      <c r="Y119" s="66">
        <v>0.02</v>
      </c>
      <c r="Z119" s="66">
        <v>1.9E-2</v>
      </c>
      <c r="AA119" s="66">
        <v>0.02</v>
      </c>
      <c r="AB119" s="66">
        <v>2.1999999999999999E-2</v>
      </c>
      <c r="AC119" s="66">
        <v>1.7999999999999999E-2</v>
      </c>
      <c r="AD119" s="66">
        <v>2.3E-2</v>
      </c>
      <c r="AE119" s="66">
        <v>1.7999999999999999E-2</v>
      </c>
      <c r="AF119" s="66">
        <v>1.2999999999999999E-2</v>
      </c>
      <c r="AG119" s="66">
        <v>1.0999999999999999E-2</v>
      </c>
      <c r="AH119" s="66">
        <v>0.01</v>
      </c>
      <c r="AI119" s="66">
        <v>0.02</v>
      </c>
      <c r="AJ119" s="66">
        <v>2.5999999999999999E-2</v>
      </c>
      <c r="AK119" s="70">
        <v>2.5999999999999999E-2</v>
      </c>
      <c r="AL119" s="70">
        <v>2.5999999999999999E-2</v>
      </c>
      <c r="AM119" s="70">
        <v>2.5999999999999999E-2</v>
      </c>
      <c r="AN119" s="70">
        <v>2.5999999999999999E-2</v>
      </c>
      <c r="AO119" s="70">
        <v>2.5999999999999999E-2</v>
      </c>
      <c r="AP119" s="70">
        <v>2.5999999999999999E-2</v>
      </c>
      <c r="AQ119" s="70">
        <v>2.5999999999999999E-2</v>
      </c>
      <c r="AR119" s="70">
        <v>2.5999999999999999E-2</v>
      </c>
      <c r="AS119" s="70">
        <v>2.5999999999999999E-2</v>
      </c>
      <c r="AT119" s="70">
        <v>2.5999999999999999E-2</v>
      </c>
      <c r="AU119" s="70">
        <v>2.5999999999999999E-2</v>
      </c>
      <c r="AV119" s="70">
        <v>2.5999999999999999E-2</v>
      </c>
      <c r="AW119" s="70">
        <v>2.5999999999999999E-2</v>
      </c>
      <c r="AX119" s="70">
        <v>2.5999999999999999E-2</v>
      </c>
      <c r="AY119" s="70">
        <v>2.5999999999999999E-2</v>
      </c>
      <c r="AZ119" s="70">
        <v>2.5999999999999999E-2</v>
      </c>
      <c r="BA119" s="70">
        <v>2.5999999999999999E-2</v>
      </c>
      <c r="BB119" s="70">
        <v>2.5999999999999999E-2</v>
      </c>
      <c r="BC119" s="70">
        <v>2.5999999999999999E-2</v>
      </c>
    </row>
    <row r="120" spans="1:55" s="7" customFormat="1" ht="15" x14ac:dyDescent="0.25">
      <c r="A120" s="21"/>
      <c r="B120" s="21" t="s">
        <v>60</v>
      </c>
      <c r="C120" s="38">
        <v>0</v>
      </c>
      <c r="D120" s="38"/>
      <c r="E120" s="66">
        <v>0</v>
      </c>
      <c r="F120" s="66">
        <v>0</v>
      </c>
      <c r="G120" s="66">
        <v>0</v>
      </c>
      <c r="H120" s="66">
        <v>0</v>
      </c>
      <c r="I120" s="66">
        <v>0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0</v>
      </c>
      <c r="S120" s="66">
        <v>0</v>
      </c>
      <c r="T120" s="66">
        <v>0</v>
      </c>
      <c r="U120" s="66">
        <v>0</v>
      </c>
      <c r="V120" s="66">
        <v>1.9E-2</v>
      </c>
      <c r="W120" s="66">
        <v>1.4999999999999999E-2</v>
      </c>
      <c r="X120" s="66">
        <v>1.7000000000000001E-2</v>
      </c>
      <c r="Y120" s="66">
        <v>1.7000000000000001E-2</v>
      </c>
      <c r="Z120" s="66">
        <v>2.4E-2</v>
      </c>
      <c r="AA120" s="66">
        <v>2.3E-2</v>
      </c>
      <c r="AB120" s="66">
        <v>2.1999999999999999E-2</v>
      </c>
      <c r="AC120" s="66">
        <v>2.1000000000000001E-2</v>
      </c>
      <c r="AD120" s="66">
        <v>2.1000000000000001E-2</v>
      </c>
      <c r="AE120" s="66">
        <v>1.7999999999999999E-2</v>
      </c>
      <c r="AF120" s="66">
        <v>1.7999999999999999E-2</v>
      </c>
      <c r="AG120" s="66">
        <v>1.4999999999999999E-2</v>
      </c>
      <c r="AH120" s="66">
        <v>1.7999999999999999E-2</v>
      </c>
      <c r="AI120" s="66">
        <v>1.4999999999999999E-2</v>
      </c>
      <c r="AJ120" s="66">
        <v>1.7999999999999999E-2</v>
      </c>
      <c r="AK120" s="70">
        <v>1.7999999999999999E-2</v>
      </c>
      <c r="AL120" s="70">
        <v>1.7999999999999999E-2</v>
      </c>
      <c r="AM120" s="70">
        <v>1.7999999999999999E-2</v>
      </c>
      <c r="AN120" s="70">
        <v>1.7999999999999999E-2</v>
      </c>
      <c r="AO120" s="70">
        <v>1.7999999999999999E-2</v>
      </c>
      <c r="AP120" s="70">
        <v>1.7999999999999999E-2</v>
      </c>
      <c r="AQ120" s="70">
        <v>1.7999999999999999E-2</v>
      </c>
      <c r="AR120" s="70">
        <v>1.7999999999999999E-2</v>
      </c>
      <c r="AS120" s="70">
        <v>1.7999999999999999E-2</v>
      </c>
      <c r="AT120" s="70">
        <v>1.7999999999999999E-2</v>
      </c>
      <c r="AU120" s="70">
        <v>1.7999999999999999E-2</v>
      </c>
      <c r="AV120" s="70">
        <v>1.7999999999999999E-2</v>
      </c>
      <c r="AW120" s="70">
        <v>1.7999999999999999E-2</v>
      </c>
      <c r="AX120" s="70">
        <v>1.7999999999999999E-2</v>
      </c>
      <c r="AY120" s="70">
        <v>1.7999999999999999E-2</v>
      </c>
      <c r="AZ120" s="70">
        <v>1.7999999999999999E-2</v>
      </c>
      <c r="BA120" s="70">
        <v>1.7999999999999999E-2</v>
      </c>
      <c r="BB120" s="70">
        <v>1.7999999999999999E-2</v>
      </c>
      <c r="BC120" s="70">
        <v>1.7999999999999999E-2</v>
      </c>
    </row>
    <row r="121" spans="1:55" s="7" customFormat="1" ht="15" x14ac:dyDescent="0.25">
      <c r="A121" s="33"/>
      <c r="B121" s="33" t="s">
        <v>61</v>
      </c>
      <c r="C121" s="36">
        <v>0</v>
      </c>
      <c r="D121" s="36"/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64">
        <v>0</v>
      </c>
      <c r="V121" s="64">
        <v>8.0000000000000002E-3</v>
      </c>
      <c r="W121" s="64">
        <v>1.7999999999999999E-2</v>
      </c>
      <c r="X121" s="64">
        <v>1.2999999999999999E-2</v>
      </c>
      <c r="Y121" s="64">
        <v>1.2999999999999999E-2</v>
      </c>
      <c r="Z121" s="64">
        <v>1.4E-2</v>
      </c>
      <c r="AA121" s="64">
        <v>1.7999999999999999E-2</v>
      </c>
      <c r="AB121" s="64">
        <v>2.4E-2</v>
      </c>
      <c r="AC121" s="64">
        <v>2.1000000000000001E-2</v>
      </c>
      <c r="AD121" s="64">
        <v>2.4E-2</v>
      </c>
      <c r="AE121" s="64">
        <v>2.1999999999999999E-2</v>
      </c>
      <c r="AF121" s="64">
        <v>2.3E-2</v>
      </c>
      <c r="AG121" s="64">
        <v>0.02</v>
      </c>
      <c r="AH121" s="64">
        <v>1.7999999999999999E-2</v>
      </c>
      <c r="AI121" s="64">
        <v>0.02</v>
      </c>
      <c r="AJ121" s="64">
        <v>1.6E-2</v>
      </c>
      <c r="AK121" s="68">
        <v>1.6E-2</v>
      </c>
      <c r="AL121" s="68">
        <v>1.6E-2</v>
      </c>
      <c r="AM121" s="68">
        <v>1.6E-2</v>
      </c>
      <c r="AN121" s="68">
        <v>1.6E-2</v>
      </c>
      <c r="AO121" s="68">
        <v>1.6E-2</v>
      </c>
      <c r="AP121" s="68">
        <v>1.6E-2</v>
      </c>
      <c r="AQ121" s="68">
        <v>1.6E-2</v>
      </c>
      <c r="AR121" s="68">
        <v>1.6E-2</v>
      </c>
      <c r="AS121" s="68">
        <v>1.6E-2</v>
      </c>
      <c r="AT121" s="68">
        <v>1.6E-2</v>
      </c>
      <c r="AU121" s="68">
        <v>1.6E-2</v>
      </c>
      <c r="AV121" s="68">
        <v>1.6E-2</v>
      </c>
      <c r="AW121" s="68">
        <v>1.6E-2</v>
      </c>
      <c r="AX121" s="68">
        <v>1.6E-2</v>
      </c>
      <c r="AY121" s="68">
        <v>1.6E-2</v>
      </c>
      <c r="AZ121" s="68">
        <v>1.6E-2</v>
      </c>
      <c r="BA121" s="68">
        <v>1.6E-2</v>
      </c>
      <c r="BB121" s="68">
        <v>1.6E-2</v>
      </c>
      <c r="BC121" s="68">
        <v>1.6E-2</v>
      </c>
    </row>
    <row r="122" spans="1:55" s="7" customFormat="1" ht="15" x14ac:dyDescent="0.25">
      <c r="A122" s="21" t="s">
        <v>261</v>
      </c>
      <c r="B122" s="21" t="s">
        <v>47</v>
      </c>
      <c r="C122" s="32" t="s">
        <v>28</v>
      </c>
      <c r="D122" s="32"/>
      <c r="E122" s="66">
        <v>0</v>
      </c>
      <c r="F122" s="66">
        <v>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0</v>
      </c>
      <c r="S122" s="66">
        <v>0</v>
      </c>
      <c r="T122" s="66">
        <v>0</v>
      </c>
      <c r="U122" s="66">
        <v>0</v>
      </c>
      <c r="V122" s="66">
        <v>0.184</v>
      </c>
      <c r="W122" s="66">
        <v>0.155</v>
      </c>
      <c r="X122" s="66">
        <v>0.14599999999999999</v>
      </c>
      <c r="Y122" s="66">
        <v>0.14599999999999999</v>
      </c>
      <c r="Z122" s="66">
        <v>0.105</v>
      </c>
      <c r="AA122" s="66">
        <v>5.3999999999999999E-2</v>
      </c>
      <c r="AB122" s="66">
        <v>3.9E-2</v>
      </c>
      <c r="AC122" s="66">
        <v>3.6999999999999998E-2</v>
      </c>
      <c r="AD122" s="66">
        <v>2.8000000000000001E-2</v>
      </c>
      <c r="AE122" s="66">
        <v>0.02</v>
      </c>
      <c r="AF122" s="66">
        <v>1.9E-2</v>
      </c>
      <c r="AG122" s="66">
        <v>1.7000000000000001E-2</v>
      </c>
      <c r="AH122" s="66">
        <v>1.4E-2</v>
      </c>
      <c r="AI122" s="66">
        <v>1.2999999999999999E-2</v>
      </c>
      <c r="AJ122" s="66">
        <v>0.01</v>
      </c>
      <c r="AK122" s="70">
        <v>0.01</v>
      </c>
      <c r="AL122" s="70">
        <v>0.01</v>
      </c>
      <c r="AM122" s="70">
        <v>0.01</v>
      </c>
      <c r="AN122" s="70">
        <v>0.01</v>
      </c>
      <c r="AO122" s="70">
        <v>0.01</v>
      </c>
      <c r="AP122" s="70">
        <v>0.01</v>
      </c>
      <c r="AQ122" s="70">
        <v>0.01</v>
      </c>
      <c r="AR122" s="70">
        <v>0.01</v>
      </c>
      <c r="AS122" s="70">
        <v>0.01</v>
      </c>
      <c r="AT122" s="70">
        <v>0.01</v>
      </c>
      <c r="AU122" s="70">
        <v>0.01</v>
      </c>
      <c r="AV122" s="70">
        <v>0.01</v>
      </c>
      <c r="AW122" s="70">
        <v>0.01</v>
      </c>
      <c r="AX122" s="70">
        <v>0.01</v>
      </c>
      <c r="AY122" s="70">
        <v>0.01</v>
      </c>
      <c r="AZ122" s="70">
        <v>0.01</v>
      </c>
      <c r="BA122" s="70">
        <v>0.01</v>
      </c>
      <c r="BB122" s="70">
        <v>0.01</v>
      </c>
      <c r="BC122" s="70">
        <v>0.01</v>
      </c>
    </row>
    <row r="123" spans="1:55" s="7" customFormat="1" ht="15" x14ac:dyDescent="0.25">
      <c r="A123" s="21"/>
      <c r="B123" s="21" t="s">
        <v>58</v>
      </c>
      <c r="C123" s="35">
        <v>15</v>
      </c>
      <c r="D123" s="35"/>
      <c r="E123" s="66">
        <v>0</v>
      </c>
      <c r="F123" s="66">
        <v>0</v>
      </c>
      <c r="G123" s="66">
        <v>0</v>
      </c>
      <c r="H123" s="66">
        <v>0</v>
      </c>
      <c r="I123" s="66">
        <v>0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  <c r="O123" s="66">
        <v>0</v>
      </c>
      <c r="P123" s="66">
        <v>0</v>
      </c>
      <c r="Q123" s="66">
        <v>0</v>
      </c>
      <c r="R123" s="66">
        <v>0</v>
      </c>
      <c r="S123" s="66">
        <v>0</v>
      </c>
      <c r="T123" s="66">
        <v>0</v>
      </c>
      <c r="U123" s="66">
        <v>0</v>
      </c>
      <c r="V123" s="66">
        <v>3.5999999999999997E-2</v>
      </c>
      <c r="W123" s="66">
        <v>1.4999999999999999E-2</v>
      </c>
      <c r="X123" s="66">
        <v>1.6E-2</v>
      </c>
      <c r="Y123" s="66">
        <v>1.6E-2</v>
      </c>
      <c r="Z123" s="66">
        <v>0.02</v>
      </c>
      <c r="AA123" s="66">
        <v>3.1E-2</v>
      </c>
      <c r="AB123" s="66">
        <v>8.9999999999999993E-3</v>
      </c>
      <c r="AC123" s="66">
        <v>2.3E-2</v>
      </c>
      <c r="AD123" s="66">
        <v>1.2999999999999999E-2</v>
      </c>
      <c r="AE123" s="66">
        <v>0.01</v>
      </c>
      <c r="AF123" s="66">
        <v>1.2E-2</v>
      </c>
      <c r="AG123" s="66">
        <v>1.4999999999999999E-2</v>
      </c>
      <c r="AH123" s="66">
        <v>1.2E-2</v>
      </c>
      <c r="AI123" s="66">
        <v>0.01</v>
      </c>
      <c r="AJ123" s="66">
        <v>0.01</v>
      </c>
      <c r="AK123" s="70">
        <v>0.01</v>
      </c>
      <c r="AL123" s="70">
        <v>0.01</v>
      </c>
      <c r="AM123" s="70">
        <v>0.01</v>
      </c>
      <c r="AN123" s="70">
        <v>0.01</v>
      </c>
      <c r="AO123" s="70">
        <v>0.01</v>
      </c>
      <c r="AP123" s="70">
        <v>0.01</v>
      </c>
      <c r="AQ123" s="70">
        <v>0.01</v>
      </c>
      <c r="AR123" s="70">
        <v>0.01</v>
      </c>
      <c r="AS123" s="70">
        <v>0.01</v>
      </c>
      <c r="AT123" s="70">
        <v>0.01</v>
      </c>
      <c r="AU123" s="70">
        <v>0.01</v>
      </c>
      <c r="AV123" s="70">
        <v>0.01</v>
      </c>
      <c r="AW123" s="70">
        <v>0.01</v>
      </c>
      <c r="AX123" s="70">
        <v>0.01</v>
      </c>
      <c r="AY123" s="70">
        <v>0.01</v>
      </c>
      <c r="AZ123" s="70">
        <v>0.01</v>
      </c>
      <c r="BA123" s="70">
        <v>0.01</v>
      </c>
      <c r="BB123" s="70">
        <v>0.01</v>
      </c>
      <c r="BC123" s="70">
        <v>0.01</v>
      </c>
    </row>
    <row r="124" spans="1:55" s="7" customFormat="1" ht="15" x14ac:dyDescent="0.25">
      <c r="A124" s="21"/>
      <c r="B124" s="21" t="s">
        <v>137</v>
      </c>
      <c r="C124" s="35" t="s">
        <v>138</v>
      </c>
      <c r="D124" s="35"/>
      <c r="E124" s="66">
        <v>0</v>
      </c>
      <c r="F124" s="66">
        <v>0</v>
      </c>
      <c r="G124" s="66">
        <v>0</v>
      </c>
      <c r="H124" s="66">
        <v>0</v>
      </c>
      <c r="I124" s="66">
        <v>0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0</v>
      </c>
      <c r="S124" s="66">
        <v>0</v>
      </c>
      <c r="T124" s="66">
        <v>0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0</v>
      </c>
      <c r="AB124" s="66">
        <v>0</v>
      </c>
      <c r="AC124" s="66">
        <v>0</v>
      </c>
      <c r="AD124" s="66">
        <v>5.0000000000000001E-3</v>
      </c>
      <c r="AE124" s="66">
        <v>4.0000000000000001E-3</v>
      </c>
      <c r="AF124" s="66">
        <v>2E-3</v>
      </c>
      <c r="AG124" s="66">
        <v>2E-3</v>
      </c>
      <c r="AH124" s="66">
        <v>0</v>
      </c>
      <c r="AI124" s="66">
        <v>5.0000000000000001E-3</v>
      </c>
      <c r="AJ124" s="66">
        <v>0</v>
      </c>
      <c r="AK124" s="70">
        <v>0</v>
      </c>
      <c r="AL124" s="70">
        <v>0</v>
      </c>
      <c r="AM124" s="70">
        <v>0</v>
      </c>
      <c r="AN124" s="70">
        <v>0</v>
      </c>
      <c r="AO124" s="70">
        <v>0</v>
      </c>
      <c r="AP124" s="70">
        <v>0</v>
      </c>
      <c r="AQ124" s="70">
        <v>0</v>
      </c>
      <c r="AR124" s="70">
        <v>0</v>
      </c>
      <c r="AS124" s="70">
        <v>0</v>
      </c>
      <c r="AT124" s="70">
        <v>0</v>
      </c>
      <c r="AU124" s="70">
        <v>0</v>
      </c>
      <c r="AV124" s="70">
        <v>0</v>
      </c>
      <c r="AW124" s="70">
        <v>0</v>
      </c>
      <c r="AX124" s="70">
        <v>0</v>
      </c>
      <c r="AY124" s="70">
        <v>0</v>
      </c>
      <c r="AZ124" s="70">
        <v>0</v>
      </c>
      <c r="BA124" s="70">
        <v>0</v>
      </c>
      <c r="BB124" s="70">
        <v>0</v>
      </c>
      <c r="BC124" s="70">
        <v>0</v>
      </c>
    </row>
    <row r="125" spans="1:55" s="7" customFormat="1" ht="15" x14ac:dyDescent="0.25">
      <c r="A125" s="21"/>
      <c r="B125" s="10" t="s">
        <v>51</v>
      </c>
      <c r="C125" s="40" t="s">
        <v>28</v>
      </c>
      <c r="D125" s="40"/>
      <c r="E125" s="66">
        <v>0</v>
      </c>
      <c r="F125" s="66">
        <v>0</v>
      </c>
      <c r="G125" s="66">
        <v>0</v>
      </c>
      <c r="H125" s="66">
        <v>0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0</v>
      </c>
      <c r="S125" s="66">
        <v>0</v>
      </c>
      <c r="T125" s="66">
        <v>0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0</v>
      </c>
      <c r="AB125" s="66">
        <v>0</v>
      </c>
      <c r="AC125" s="66">
        <v>0</v>
      </c>
      <c r="AD125" s="66">
        <v>0</v>
      </c>
      <c r="AE125" s="66">
        <v>5.0000000000000001E-3</v>
      </c>
      <c r="AF125" s="66">
        <v>0</v>
      </c>
      <c r="AG125" s="66">
        <v>0</v>
      </c>
      <c r="AH125" s="66">
        <v>3.0000000000000001E-3</v>
      </c>
      <c r="AI125" s="66">
        <v>0</v>
      </c>
      <c r="AJ125" s="66">
        <v>0</v>
      </c>
      <c r="AK125" s="70">
        <v>0</v>
      </c>
      <c r="AL125" s="70">
        <v>0</v>
      </c>
      <c r="AM125" s="70">
        <v>0</v>
      </c>
      <c r="AN125" s="70">
        <v>0</v>
      </c>
      <c r="AO125" s="70">
        <v>0</v>
      </c>
      <c r="AP125" s="70">
        <v>0</v>
      </c>
      <c r="AQ125" s="70">
        <v>0</v>
      </c>
      <c r="AR125" s="70">
        <v>0</v>
      </c>
      <c r="AS125" s="70">
        <v>0</v>
      </c>
      <c r="AT125" s="70">
        <v>0</v>
      </c>
      <c r="AU125" s="70">
        <v>0</v>
      </c>
      <c r="AV125" s="70">
        <v>0</v>
      </c>
      <c r="AW125" s="70">
        <v>0</v>
      </c>
      <c r="AX125" s="70">
        <v>0</v>
      </c>
      <c r="AY125" s="70">
        <v>0</v>
      </c>
      <c r="AZ125" s="70">
        <v>0</v>
      </c>
      <c r="BA125" s="70">
        <v>0</v>
      </c>
      <c r="BB125" s="70">
        <v>0</v>
      </c>
      <c r="BC125" s="70">
        <v>0</v>
      </c>
    </row>
    <row r="126" spans="1:55" s="7" customFormat="1" ht="15" x14ac:dyDescent="0.25">
      <c r="A126" s="21"/>
      <c r="B126" s="21" t="s">
        <v>45</v>
      </c>
      <c r="C126" s="32" t="s">
        <v>28</v>
      </c>
      <c r="D126" s="32"/>
      <c r="E126" s="66">
        <v>0</v>
      </c>
      <c r="F126" s="66">
        <v>0</v>
      </c>
      <c r="G126" s="66">
        <v>0</v>
      </c>
      <c r="H126" s="66">
        <v>0</v>
      </c>
      <c r="I126" s="66">
        <v>0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0</v>
      </c>
      <c r="S126" s="66">
        <v>0</v>
      </c>
      <c r="T126" s="66">
        <v>0</v>
      </c>
      <c r="U126" s="66">
        <v>0</v>
      </c>
      <c r="V126" s="66">
        <v>0.73899999999999999</v>
      </c>
      <c r="W126" s="66">
        <v>0.76600000000000001</v>
      </c>
      <c r="X126" s="66">
        <v>0.80600000000000005</v>
      </c>
      <c r="Y126" s="66">
        <v>0.80800000000000005</v>
      </c>
      <c r="Z126" s="66">
        <v>0.82099999999999995</v>
      </c>
      <c r="AA126" s="66">
        <v>0.877</v>
      </c>
      <c r="AB126" s="66">
        <v>0.91600000000000004</v>
      </c>
      <c r="AC126" s="66">
        <v>0.92500000000000004</v>
      </c>
      <c r="AD126" s="66">
        <v>0.88200000000000001</v>
      </c>
      <c r="AE126" s="66">
        <v>0.94499999999999995</v>
      </c>
      <c r="AF126" s="66">
        <v>0.94799999999999995</v>
      </c>
      <c r="AG126" s="66">
        <v>0.95</v>
      </c>
      <c r="AH126" s="66">
        <v>0.94199999999999995</v>
      </c>
      <c r="AI126" s="66">
        <v>0.94299999999999995</v>
      </c>
      <c r="AJ126" s="66">
        <v>0.95399999999999996</v>
      </c>
      <c r="AK126" s="70">
        <v>0.95399999999999996</v>
      </c>
      <c r="AL126" s="70">
        <v>0.95399999999999996</v>
      </c>
      <c r="AM126" s="70">
        <v>0.95399999999999996</v>
      </c>
      <c r="AN126" s="70">
        <v>0.95399999999999996</v>
      </c>
      <c r="AO126" s="70">
        <v>0.95399999999999996</v>
      </c>
      <c r="AP126" s="70">
        <v>0.95399999999999996</v>
      </c>
      <c r="AQ126" s="70">
        <v>0.95399999999999996</v>
      </c>
      <c r="AR126" s="70">
        <v>0.95399999999999996</v>
      </c>
      <c r="AS126" s="70">
        <v>0.95399999999999996</v>
      </c>
      <c r="AT126" s="70">
        <v>0.95399999999999996</v>
      </c>
      <c r="AU126" s="70">
        <v>0.95399999999999996</v>
      </c>
      <c r="AV126" s="70">
        <v>0.95399999999999996</v>
      </c>
      <c r="AW126" s="70">
        <v>0.95399999999999996</v>
      </c>
      <c r="AX126" s="70">
        <v>0.95399999999999996</v>
      </c>
      <c r="AY126" s="70">
        <v>0.95399999999999996</v>
      </c>
      <c r="AZ126" s="70">
        <v>0.95399999999999996</v>
      </c>
      <c r="BA126" s="70">
        <v>0.95399999999999996</v>
      </c>
      <c r="BB126" s="70">
        <v>0.95399999999999996</v>
      </c>
      <c r="BC126" s="70">
        <v>0.95399999999999996</v>
      </c>
    </row>
    <row r="127" spans="1:55" s="7" customFormat="1" ht="15" x14ac:dyDescent="0.25">
      <c r="A127" s="10"/>
      <c r="B127" s="10" t="s">
        <v>53</v>
      </c>
      <c r="C127" s="38">
        <v>0</v>
      </c>
      <c r="D127" s="38"/>
      <c r="E127" s="66">
        <v>0</v>
      </c>
      <c r="F127" s="66">
        <v>0</v>
      </c>
      <c r="G127" s="66">
        <v>0</v>
      </c>
      <c r="H127" s="66">
        <v>0</v>
      </c>
      <c r="I127" s="66">
        <v>0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0</v>
      </c>
      <c r="S127" s="66">
        <v>0</v>
      </c>
      <c r="T127" s="66">
        <v>0</v>
      </c>
      <c r="U127" s="66">
        <v>0</v>
      </c>
      <c r="V127" s="66">
        <v>8.9999999999999993E-3</v>
      </c>
      <c r="W127" s="66">
        <v>5.0000000000000001E-3</v>
      </c>
      <c r="X127" s="66">
        <v>7.0000000000000001E-3</v>
      </c>
      <c r="Y127" s="66">
        <v>7.0000000000000001E-3</v>
      </c>
      <c r="Z127" s="66">
        <v>7.0000000000000001E-3</v>
      </c>
      <c r="AA127" s="66">
        <v>4.0000000000000001E-3</v>
      </c>
      <c r="AB127" s="66">
        <v>3.0000000000000001E-3</v>
      </c>
      <c r="AC127" s="66">
        <v>4.0000000000000001E-3</v>
      </c>
      <c r="AD127" s="66">
        <v>5.0000000000000001E-3</v>
      </c>
      <c r="AE127" s="66">
        <v>5.0000000000000001E-3</v>
      </c>
      <c r="AF127" s="66">
        <v>2E-3</v>
      </c>
      <c r="AG127" s="66">
        <v>0</v>
      </c>
      <c r="AH127" s="66">
        <v>1E-3</v>
      </c>
      <c r="AI127" s="66">
        <v>2E-3</v>
      </c>
      <c r="AJ127" s="66">
        <v>8.0000000000000002E-3</v>
      </c>
      <c r="AK127" s="70">
        <v>8.0000000000000002E-3</v>
      </c>
      <c r="AL127" s="70">
        <v>8.0000000000000002E-3</v>
      </c>
      <c r="AM127" s="70">
        <v>8.0000000000000002E-3</v>
      </c>
      <c r="AN127" s="70">
        <v>8.0000000000000002E-3</v>
      </c>
      <c r="AO127" s="70">
        <v>8.0000000000000002E-3</v>
      </c>
      <c r="AP127" s="70">
        <v>8.0000000000000002E-3</v>
      </c>
      <c r="AQ127" s="70">
        <v>8.0000000000000002E-3</v>
      </c>
      <c r="AR127" s="70">
        <v>8.0000000000000002E-3</v>
      </c>
      <c r="AS127" s="70">
        <v>8.0000000000000002E-3</v>
      </c>
      <c r="AT127" s="70">
        <v>8.0000000000000002E-3</v>
      </c>
      <c r="AU127" s="70">
        <v>8.0000000000000002E-3</v>
      </c>
      <c r="AV127" s="70">
        <v>8.0000000000000002E-3</v>
      </c>
      <c r="AW127" s="70">
        <v>8.0000000000000002E-3</v>
      </c>
      <c r="AX127" s="70">
        <v>8.0000000000000002E-3</v>
      </c>
      <c r="AY127" s="70">
        <v>8.0000000000000002E-3</v>
      </c>
      <c r="AZ127" s="70">
        <v>8.0000000000000002E-3</v>
      </c>
      <c r="BA127" s="70">
        <v>8.0000000000000002E-3</v>
      </c>
      <c r="BB127" s="70">
        <v>8.0000000000000002E-3</v>
      </c>
      <c r="BC127" s="70">
        <v>8.0000000000000002E-3</v>
      </c>
    </row>
    <row r="128" spans="1:55" s="7" customFormat="1" ht="15" x14ac:dyDescent="0.25">
      <c r="A128" s="21"/>
      <c r="B128" s="21" t="s">
        <v>59</v>
      </c>
      <c r="C128" s="35">
        <v>60</v>
      </c>
      <c r="D128" s="35"/>
      <c r="E128" s="66">
        <v>0</v>
      </c>
      <c r="F128" s="66">
        <v>0</v>
      </c>
      <c r="G128" s="66">
        <v>0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0</v>
      </c>
      <c r="S128" s="66">
        <v>0</v>
      </c>
      <c r="T128" s="66">
        <v>0</v>
      </c>
      <c r="U128" s="66">
        <v>0</v>
      </c>
      <c r="V128" s="66">
        <v>6.0000000000000001E-3</v>
      </c>
      <c r="W128" s="66">
        <v>0.02</v>
      </c>
      <c r="X128" s="66">
        <v>7.0000000000000001E-3</v>
      </c>
      <c r="Y128" s="66">
        <v>7.0000000000000001E-3</v>
      </c>
      <c r="Z128" s="66">
        <v>2.1000000000000001E-2</v>
      </c>
      <c r="AA128" s="66">
        <v>8.0000000000000002E-3</v>
      </c>
      <c r="AB128" s="66">
        <v>2E-3</v>
      </c>
      <c r="AC128" s="66">
        <v>0</v>
      </c>
      <c r="AD128" s="66">
        <v>0</v>
      </c>
      <c r="AE128" s="66">
        <v>3.0000000000000001E-3</v>
      </c>
      <c r="AF128" s="66">
        <v>3.0000000000000001E-3</v>
      </c>
      <c r="AG128" s="66">
        <v>4.0000000000000001E-3</v>
      </c>
      <c r="AH128" s="66">
        <v>1.2999999999999999E-2</v>
      </c>
      <c r="AI128" s="66">
        <v>1.2E-2</v>
      </c>
      <c r="AJ128" s="66">
        <v>0</v>
      </c>
      <c r="AK128" s="70">
        <v>0</v>
      </c>
      <c r="AL128" s="70">
        <v>0</v>
      </c>
      <c r="AM128" s="70">
        <v>0</v>
      </c>
      <c r="AN128" s="70">
        <v>0</v>
      </c>
      <c r="AO128" s="70">
        <v>0</v>
      </c>
      <c r="AP128" s="70">
        <v>0</v>
      </c>
      <c r="AQ128" s="70">
        <v>0</v>
      </c>
      <c r="AR128" s="70">
        <v>0</v>
      </c>
      <c r="AS128" s="70">
        <v>0</v>
      </c>
      <c r="AT128" s="70">
        <v>0</v>
      </c>
      <c r="AU128" s="70">
        <v>0</v>
      </c>
      <c r="AV128" s="70">
        <v>0</v>
      </c>
      <c r="AW128" s="70">
        <v>0</v>
      </c>
      <c r="AX128" s="70">
        <v>0</v>
      </c>
      <c r="AY128" s="70">
        <v>0</v>
      </c>
      <c r="AZ128" s="70">
        <v>0</v>
      </c>
      <c r="BA128" s="70">
        <v>0</v>
      </c>
      <c r="BB128" s="70">
        <v>0</v>
      </c>
      <c r="BC128" s="70">
        <v>0</v>
      </c>
    </row>
    <row r="129" spans="1:55" s="7" customFormat="1" ht="15" x14ac:dyDescent="0.25">
      <c r="A129" s="21"/>
      <c r="B129" s="21" t="s">
        <v>60</v>
      </c>
      <c r="C129" s="35">
        <v>0</v>
      </c>
      <c r="D129" s="35"/>
      <c r="E129" s="66">
        <v>0</v>
      </c>
      <c r="F129" s="66">
        <v>0</v>
      </c>
      <c r="G129" s="66">
        <v>0</v>
      </c>
      <c r="H129" s="66">
        <v>0</v>
      </c>
      <c r="I129" s="66">
        <v>0</v>
      </c>
      <c r="J129" s="66">
        <v>0</v>
      </c>
      <c r="K129" s="66">
        <v>0</v>
      </c>
      <c r="L129" s="66">
        <v>0</v>
      </c>
      <c r="M129" s="6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0</v>
      </c>
      <c r="S129" s="66">
        <v>0</v>
      </c>
      <c r="T129" s="66">
        <v>0</v>
      </c>
      <c r="U129" s="66">
        <v>0</v>
      </c>
      <c r="V129" s="66">
        <v>2.1000000000000001E-2</v>
      </c>
      <c r="W129" s="66">
        <v>3.5000000000000003E-2</v>
      </c>
      <c r="X129" s="66">
        <v>1.4E-2</v>
      </c>
      <c r="Y129" s="66">
        <v>1.4E-2</v>
      </c>
      <c r="Z129" s="66">
        <v>2.3E-2</v>
      </c>
      <c r="AA129" s="66">
        <v>2.5999999999999999E-2</v>
      </c>
      <c r="AB129" s="66">
        <v>3.1E-2</v>
      </c>
      <c r="AC129" s="66">
        <v>1.0999999999999999E-2</v>
      </c>
      <c r="AD129" s="66">
        <v>6.5000000000000002E-2</v>
      </c>
      <c r="AE129" s="66">
        <v>4.0000000000000001E-3</v>
      </c>
      <c r="AF129" s="66">
        <v>7.0000000000000001E-3</v>
      </c>
      <c r="AG129" s="66">
        <v>6.0000000000000001E-3</v>
      </c>
      <c r="AH129" s="66">
        <v>1.0999999999999999E-2</v>
      </c>
      <c r="AI129" s="66">
        <v>0.01</v>
      </c>
      <c r="AJ129" s="66">
        <v>1.0999999999999999E-2</v>
      </c>
      <c r="AK129" s="70">
        <v>1.0999999999999999E-2</v>
      </c>
      <c r="AL129" s="70">
        <v>1.0999999999999999E-2</v>
      </c>
      <c r="AM129" s="70">
        <v>1.0999999999999999E-2</v>
      </c>
      <c r="AN129" s="70">
        <v>1.0999999999999999E-2</v>
      </c>
      <c r="AO129" s="70">
        <v>1.0999999999999999E-2</v>
      </c>
      <c r="AP129" s="70">
        <v>1.0999999999999999E-2</v>
      </c>
      <c r="AQ129" s="70">
        <v>1.0999999999999999E-2</v>
      </c>
      <c r="AR129" s="70">
        <v>1.0999999999999999E-2</v>
      </c>
      <c r="AS129" s="70">
        <v>1.0999999999999999E-2</v>
      </c>
      <c r="AT129" s="70">
        <v>1.0999999999999999E-2</v>
      </c>
      <c r="AU129" s="70">
        <v>1.0999999999999999E-2</v>
      </c>
      <c r="AV129" s="70">
        <v>1.0999999999999999E-2</v>
      </c>
      <c r="AW129" s="70">
        <v>1.0999999999999999E-2</v>
      </c>
      <c r="AX129" s="70">
        <v>1.0999999999999999E-2</v>
      </c>
      <c r="AY129" s="70">
        <v>1.0999999999999999E-2</v>
      </c>
      <c r="AZ129" s="70">
        <v>1.0999999999999999E-2</v>
      </c>
      <c r="BA129" s="70">
        <v>1.0999999999999999E-2</v>
      </c>
      <c r="BB129" s="70">
        <v>1.0999999999999999E-2</v>
      </c>
      <c r="BC129" s="70">
        <v>1.0999999999999999E-2</v>
      </c>
    </row>
    <row r="130" spans="1:55" s="7" customFormat="1" ht="15" x14ac:dyDescent="0.25">
      <c r="A130" s="33"/>
      <c r="B130" s="33" t="s">
        <v>61</v>
      </c>
      <c r="C130" s="36">
        <v>0</v>
      </c>
      <c r="D130" s="36"/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0</v>
      </c>
      <c r="T130" s="64">
        <v>0</v>
      </c>
      <c r="U130" s="64">
        <v>0</v>
      </c>
      <c r="V130" s="64">
        <v>5.0000000000000001E-3</v>
      </c>
      <c r="W130" s="64">
        <v>3.0000000000000001E-3</v>
      </c>
      <c r="X130" s="64">
        <v>2E-3</v>
      </c>
      <c r="Y130" s="64">
        <v>2E-3</v>
      </c>
      <c r="Z130" s="64">
        <v>3.0000000000000001E-3</v>
      </c>
      <c r="AA130" s="64">
        <v>0</v>
      </c>
      <c r="AB130" s="64">
        <v>0</v>
      </c>
      <c r="AC130" s="64">
        <v>0</v>
      </c>
      <c r="AD130" s="64">
        <v>2E-3</v>
      </c>
      <c r="AE130" s="64">
        <v>4.0000000000000001E-3</v>
      </c>
      <c r="AF130" s="64">
        <v>7.0000000000000001E-3</v>
      </c>
      <c r="AG130" s="64">
        <v>6.0000000000000001E-3</v>
      </c>
      <c r="AH130" s="64">
        <v>4.0000000000000001E-3</v>
      </c>
      <c r="AI130" s="64">
        <v>5.0000000000000001E-3</v>
      </c>
      <c r="AJ130" s="64">
        <v>7.0000000000000001E-3</v>
      </c>
      <c r="AK130" s="68">
        <v>7.0000000000000001E-3</v>
      </c>
      <c r="AL130" s="68">
        <v>7.0000000000000001E-3</v>
      </c>
      <c r="AM130" s="68">
        <v>7.0000000000000001E-3</v>
      </c>
      <c r="AN130" s="68">
        <v>7.0000000000000001E-3</v>
      </c>
      <c r="AO130" s="68">
        <v>7.0000000000000001E-3</v>
      </c>
      <c r="AP130" s="68">
        <v>7.0000000000000001E-3</v>
      </c>
      <c r="AQ130" s="68">
        <v>7.0000000000000001E-3</v>
      </c>
      <c r="AR130" s="68">
        <v>7.0000000000000001E-3</v>
      </c>
      <c r="AS130" s="68">
        <v>7.0000000000000001E-3</v>
      </c>
      <c r="AT130" s="68">
        <v>7.0000000000000001E-3</v>
      </c>
      <c r="AU130" s="68">
        <v>7.0000000000000001E-3</v>
      </c>
      <c r="AV130" s="68">
        <v>7.0000000000000001E-3</v>
      </c>
      <c r="AW130" s="68">
        <v>7.0000000000000001E-3</v>
      </c>
      <c r="AX130" s="68">
        <v>7.0000000000000001E-3</v>
      </c>
      <c r="AY130" s="68">
        <v>7.0000000000000001E-3</v>
      </c>
      <c r="AZ130" s="68">
        <v>7.0000000000000001E-3</v>
      </c>
      <c r="BA130" s="68">
        <v>7.0000000000000001E-3</v>
      </c>
      <c r="BB130" s="68">
        <v>7.0000000000000001E-3</v>
      </c>
      <c r="BC130" s="68">
        <v>7.0000000000000001E-3</v>
      </c>
    </row>
    <row r="131" spans="1:55" s="7" customFormat="1" ht="15" x14ac:dyDescent="0.25">
      <c r="A131" s="95" t="s">
        <v>2</v>
      </c>
      <c r="B131" s="95" t="s">
        <v>244</v>
      </c>
      <c r="C131" s="96">
        <v>0</v>
      </c>
      <c r="D131" s="96">
        <v>0</v>
      </c>
      <c r="E131" s="71">
        <v>5.0000000000000001E-3</v>
      </c>
      <c r="F131" s="71">
        <v>6.0000000000000001E-3</v>
      </c>
      <c r="G131" s="71">
        <v>1.4E-2</v>
      </c>
      <c r="H131" s="71">
        <v>2.1000000000000001E-2</v>
      </c>
      <c r="I131" s="71">
        <v>2.8000000000000001E-2</v>
      </c>
      <c r="J131" s="71">
        <v>3.5000000000000003E-2</v>
      </c>
      <c r="K131" s="71">
        <v>4.2999999999999997E-2</v>
      </c>
      <c r="L131" s="71">
        <v>0.05</v>
      </c>
      <c r="M131" s="71">
        <v>5.7000000000000002E-2</v>
      </c>
      <c r="N131" s="71">
        <v>6.4000000000000001E-2</v>
      </c>
      <c r="O131" s="71">
        <v>7.6999999999999999E-2</v>
      </c>
      <c r="P131" s="71">
        <v>0.09</v>
      </c>
      <c r="Q131" s="71">
        <v>9.9000000000000005E-2</v>
      </c>
      <c r="R131" s="71">
        <v>0.111</v>
      </c>
      <c r="S131" s="71">
        <v>0.111</v>
      </c>
      <c r="T131" s="71">
        <v>7.8E-2</v>
      </c>
      <c r="U131" s="71">
        <v>4.5999999999999999E-2</v>
      </c>
      <c r="V131" s="71">
        <v>1.2999999999999999E-2</v>
      </c>
      <c r="W131" s="71">
        <v>1.0999999999999999E-2</v>
      </c>
      <c r="X131" s="71">
        <v>8.9999999999999993E-3</v>
      </c>
      <c r="Y131" s="71">
        <v>8.9999999999999993E-3</v>
      </c>
      <c r="Z131" s="71">
        <v>1.2999999999999999E-2</v>
      </c>
      <c r="AA131" s="71">
        <v>1.2E-2</v>
      </c>
      <c r="AB131" s="71">
        <v>0.01</v>
      </c>
      <c r="AC131" s="71">
        <v>0.01</v>
      </c>
      <c r="AD131" s="71">
        <v>8.0000000000000002E-3</v>
      </c>
      <c r="AE131" s="71">
        <v>8.0000000000000002E-3</v>
      </c>
      <c r="AF131" s="71">
        <v>8.9999999999999993E-3</v>
      </c>
      <c r="AG131" s="71">
        <v>7.0000000000000001E-3</v>
      </c>
      <c r="AH131" s="71">
        <v>7.0000000000000001E-3</v>
      </c>
      <c r="AI131" s="71">
        <v>6.0000000000000001E-3</v>
      </c>
      <c r="AJ131" s="71">
        <v>6.0000000000000001E-3</v>
      </c>
      <c r="AK131" s="69">
        <v>5.3333333333333332E-3</v>
      </c>
      <c r="AL131" s="69">
        <v>4.6666666666666662E-3</v>
      </c>
      <c r="AM131" s="69">
        <v>3.9999999999999992E-3</v>
      </c>
      <c r="AN131" s="69">
        <v>3.3333333333333327E-3</v>
      </c>
      <c r="AO131" s="69">
        <v>2.6666666666666661E-3</v>
      </c>
      <c r="AP131" s="69">
        <v>1.9999999999999996E-3</v>
      </c>
      <c r="AQ131" s="69">
        <v>1.3333333333333331E-3</v>
      </c>
      <c r="AR131" s="69">
        <v>6.6666666666666643E-4</v>
      </c>
      <c r="AS131" s="69">
        <v>0</v>
      </c>
      <c r="AT131" s="69">
        <v>0</v>
      </c>
      <c r="AU131" s="69">
        <v>0</v>
      </c>
      <c r="AV131" s="69">
        <v>0</v>
      </c>
      <c r="AW131" s="69">
        <v>0</v>
      </c>
      <c r="AX131" s="69">
        <v>0</v>
      </c>
      <c r="AY131" s="69">
        <v>0</v>
      </c>
      <c r="AZ131" s="69">
        <v>0</v>
      </c>
      <c r="BA131" s="69">
        <v>0</v>
      </c>
      <c r="BB131" s="69">
        <v>0</v>
      </c>
      <c r="BC131" s="69">
        <v>0</v>
      </c>
    </row>
    <row r="132" spans="1:55" s="7" customFormat="1" ht="15" x14ac:dyDescent="0.25">
      <c r="A132" s="95"/>
      <c r="B132" s="95" t="s">
        <v>245</v>
      </c>
      <c r="C132" s="96">
        <v>50</v>
      </c>
      <c r="D132" s="96">
        <v>7</v>
      </c>
      <c r="E132" s="71">
        <v>5.0000000000000001E-3</v>
      </c>
      <c r="F132" s="71">
        <v>6.0000000000000001E-3</v>
      </c>
      <c r="G132" s="71">
        <v>1.4E-2</v>
      </c>
      <c r="H132" s="71">
        <v>2.1000000000000001E-2</v>
      </c>
      <c r="I132" s="71">
        <v>2.8000000000000001E-2</v>
      </c>
      <c r="J132" s="71">
        <v>3.5000000000000003E-2</v>
      </c>
      <c r="K132" s="71">
        <v>4.2999999999999997E-2</v>
      </c>
      <c r="L132" s="71">
        <v>0.05</v>
      </c>
      <c r="M132" s="71">
        <v>5.7000000000000002E-2</v>
      </c>
      <c r="N132" s="71">
        <v>6.4000000000000001E-2</v>
      </c>
      <c r="O132" s="71">
        <v>8.3000000000000004E-2</v>
      </c>
      <c r="P132" s="71">
        <v>9.6000000000000002E-2</v>
      </c>
      <c r="Q132" s="71">
        <v>0.11700000000000001</v>
      </c>
      <c r="R132" s="71">
        <v>0.13500000000000001</v>
      </c>
      <c r="S132" s="71">
        <v>0.13500000000000001</v>
      </c>
      <c r="T132" s="71">
        <v>0.12200000000000001</v>
      </c>
      <c r="U132" s="71">
        <v>0.10900000000000001</v>
      </c>
      <c r="V132" s="71">
        <v>9.6000000000000002E-2</v>
      </c>
      <c r="W132" s="71">
        <v>0.09</v>
      </c>
      <c r="X132" s="71">
        <v>8.5999999999999993E-2</v>
      </c>
      <c r="Y132" s="71">
        <v>8.5999999999999993E-2</v>
      </c>
      <c r="Z132" s="71">
        <v>8.5999999999999993E-2</v>
      </c>
      <c r="AA132" s="71">
        <v>8.2000000000000003E-2</v>
      </c>
      <c r="AB132" s="71">
        <v>8.2000000000000003E-2</v>
      </c>
      <c r="AC132" s="71">
        <v>7.8E-2</v>
      </c>
      <c r="AD132" s="71">
        <v>7.4999999999999997E-2</v>
      </c>
      <c r="AE132" s="71">
        <v>7.2999999999999995E-2</v>
      </c>
      <c r="AF132" s="71">
        <v>7.2999999999999995E-2</v>
      </c>
      <c r="AG132" s="71">
        <v>6.8000000000000005E-2</v>
      </c>
      <c r="AH132" s="71">
        <v>6.0999999999999999E-2</v>
      </c>
      <c r="AI132" s="71">
        <v>5.6000000000000001E-2</v>
      </c>
      <c r="AJ132" s="71">
        <v>5.3999999999999999E-2</v>
      </c>
      <c r="AK132" s="70">
        <v>5.2444444444444446E-2</v>
      </c>
      <c r="AL132" s="70">
        <v>5.0888888888888893E-2</v>
      </c>
      <c r="AM132" s="70">
        <v>4.933333333333334E-2</v>
      </c>
      <c r="AN132" s="70">
        <v>4.7777777777777787E-2</v>
      </c>
      <c r="AO132" s="70">
        <v>4.6222222222222234E-2</v>
      </c>
      <c r="AP132" s="70">
        <v>4.4666666666666681E-2</v>
      </c>
      <c r="AQ132" s="70">
        <v>4.3111111111111128E-2</v>
      </c>
      <c r="AR132" s="70">
        <v>4.1555555555555575E-2</v>
      </c>
      <c r="AS132" s="70">
        <v>0.04</v>
      </c>
      <c r="AT132" s="70">
        <v>3.9E-2</v>
      </c>
      <c r="AU132" s="70">
        <v>3.7999999999999999E-2</v>
      </c>
      <c r="AV132" s="70">
        <v>3.6999999999999998E-2</v>
      </c>
      <c r="AW132" s="70">
        <v>3.5999999999999997E-2</v>
      </c>
      <c r="AX132" s="70">
        <v>3.4999999999999996E-2</v>
      </c>
      <c r="AY132" s="70">
        <v>3.3999999999999996E-2</v>
      </c>
      <c r="AZ132" s="70">
        <v>3.2999999999999995E-2</v>
      </c>
      <c r="BA132" s="70">
        <v>3.1999999999999994E-2</v>
      </c>
      <c r="BB132" s="70">
        <v>3.0999999999999993E-2</v>
      </c>
      <c r="BC132" s="70">
        <v>0.03</v>
      </c>
    </row>
    <row r="133" spans="1:55" s="7" customFormat="1" ht="15" x14ac:dyDescent="0.25">
      <c r="A133" s="95"/>
      <c r="B133" s="95" t="s">
        <v>246</v>
      </c>
      <c r="C133" s="121" t="s">
        <v>28</v>
      </c>
      <c r="D133" s="121" t="s">
        <v>28</v>
      </c>
      <c r="E133" s="71">
        <v>7.0000000000000007E-2</v>
      </c>
      <c r="F133" s="71">
        <v>7.3999999999999996E-2</v>
      </c>
      <c r="G133" s="71">
        <v>7.6999999999999999E-2</v>
      </c>
      <c r="H133" s="71">
        <v>8.2000000000000003E-2</v>
      </c>
      <c r="I133" s="71">
        <v>8.5999999999999993E-2</v>
      </c>
      <c r="J133" s="71">
        <v>9.7000000000000003E-2</v>
      </c>
      <c r="K133" s="71">
        <v>0.107</v>
      </c>
      <c r="L133" s="71">
        <v>0.11799999999999999</v>
      </c>
      <c r="M133" s="71">
        <v>0.128</v>
      </c>
      <c r="N133" s="71">
        <v>0.13900000000000001</v>
      </c>
      <c r="O133" s="71">
        <v>0.14299999999999999</v>
      </c>
      <c r="P133" s="71">
        <v>0.14699999999999999</v>
      </c>
      <c r="Q133" s="71">
        <v>0.14899999999999999</v>
      </c>
      <c r="R133" s="71">
        <v>0.152</v>
      </c>
      <c r="S133" s="71">
        <v>0.152</v>
      </c>
      <c r="T133" s="71">
        <v>0.112</v>
      </c>
      <c r="U133" s="71">
        <v>7.0999999999999994E-2</v>
      </c>
      <c r="V133" s="71">
        <v>3.1E-2</v>
      </c>
      <c r="W133" s="71">
        <v>2.8000000000000001E-2</v>
      </c>
      <c r="X133" s="71">
        <v>2.5000000000000001E-2</v>
      </c>
      <c r="Y133" s="71">
        <v>2.5000000000000001E-2</v>
      </c>
      <c r="Z133" s="71">
        <v>0.02</v>
      </c>
      <c r="AA133" s="71">
        <v>1.9E-2</v>
      </c>
      <c r="AB133" s="71">
        <v>2.1999999999999999E-2</v>
      </c>
      <c r="AC133" s="71">
        <v>1.9E-2</v>
      </c>
      <c r="AD133" s="71">
        <v>1.9E-2</v>
      </c>
      <c r="AE133" s="71">
        <v>1.9E-2</v>
      </c>
      <c r="AF133" s="71">
        <v>1.7999999999999999E-2</v>
      </c>
      <c r="AG133" s="71">
        <v>2.5000000000000001E-2</v>
      </c>
      <c r="AH133" s="71">
        <v>0.02</v>
      </c>
      <c r="AI133" s="71">
        <v>1.4E-2</v>
      </c>
      <c r="AJ133" s="71">
        <v>1.4999999999999999E-2</v>
      </c>
      <c r="AK133" s="70">
        <v>1.4444444444444444E-2</v>
      </c>
      <c r="AL133" s="70">
        <v>1.3888888888888888E-2</v>
      </c>
      <c r="AM133" s="70">
        <v>1.3333333333333332E-2</v>
      </c>
      <c r="AN133" s="70">
        <v>1.2777777777777777E-2</v>
      </c>
      <c r="AO133" s="70">
        <v>1.2222222222222221E-2</v>
      </c>
      <c r="AP133" s="70">
        <v>1.1666666666666665E-2</v>
      </c>
      <c r="AQ133" s="70">
        <v>1.111111111111111E-2</v>
      </c>
      <c r="AR133" s="70">
        <v>1.0555555555555554E-2</v>
      </c>
      <c r="AS133" s="70">
        <v>0.01</v>
      </c>
      <c r="AT133" s="70">
        <v>0.01</v>
      </c>
      <c r="AU133" s="70">
        <v>0.01</v>
      </c>
      <c r="AV133" s="70">
        <v>0.01</v>
      </c>
      <c r="AW133" s="70">
        <v>0.01</v>
      </c>
      <c r="AX133" s="70">
        <v>0.01</v>
      </c>
      <c r="AY133" s="70">
        <v>0.01</v>
      </c>
      <c r="AZ133" s="70">
        <v>0.01</v>
      </c>
      <c r="BA133" s="70">
        <v>0.01</v>
      </c>
      <c r="BB133" s="70">
        <v>0.01</v>
      </c>
      <c r="BC133" s="70">
        <v>0.01</v>
      </c>
    </row>
    <row r="134" spans="1:55" s="7" customFormat="1" ht="15" x14ac:dyDescent="0.25">
      <c r="A134" s="95"/>
      <c r="B134" s="95" t="s">
        <v>247</v>
      </c>
      <c r="C134" s="96">
        <v>6</v>
      </c>
      <c r="D134" s="96">
        <v>6</v>
      </c>
      <c r="E134" s="71">
        <v>0.55500000000000005</v>
      </c>
      <c r="F134" s="71">
        <v>0.56599999999999995</v>
      </c>
      <c r="G134" s="71">
        <v>0.56499999999999995</v>
      </c>
      <c r="H134" s="71">
        <v>0.56399999999999995</v>
      </c>
      <c r="I134" s="71">
        <v>0.56200000000000006</v>
      </c>
      <c r="J134" s="71">
        <v>0.55900000000000005</v>
      </c>
      <c r="K134" s="71">
        <v>0.55600000000000005</v>
      </c>
      <c r="L134" s="71">
        <v>0.55300000000000005</v>
      </c>
      <c r="M134" s="71">
        <v>0.55000000000000004</v>
      </c>
      <c r="N134" s="71">
        <v>0.54700000000000004</v>
      </c>
      <c r="O134" s="71">
        <v>0.51100000000000001</v>
      </c>
      <c r="P134" s="71">
        <v>0.49399999999999999</v>
      </c>
      <c r="Q134" s="71">
        <v>0.46700000000000003</v>
      </c>
      <c r="R134" s="71">
        <v>0.44</v>
      </c>
      <c r="S134" s="71">
        <v>0.44</v>
      </c>
      <c r="T134" s="71">
        <v>0.54</v>
      </c>
      <c r="U134" s="71">
        <v>0.64</v>
      </c>
      <c r="V134" s="71">
        <v>0.71099999999999997</v>
      </c>
      <c r="W134" s="71">
        <v>0.70399999999999996</v>
      </c>
      <c r="X134" s="71">
        <v>0.69</v>
      </c>
      <c r="Y134" s="71">
        <v>0.69</v>
      </c>
      <c r="Z134" s="71">
        <v>0.67500000000000004</v>
      </c>
      <c r="AA134" s="71">
        <v>0.65800000000000003</v>
      </c>
      <c r="AB134" s="71">
        <v>0.626</v>
      </c>
      <c r="AC134" s="71">
        <v>0.59699999999999998</v>
      </c>
      <c r="AD134" s="71">
        <v>0.57999999999999996</v>
      </c>
      <c r="AE134" s="71">
        <v>0.55300000000000005</v>
      </c>
      <c r="AF134" s="71">
        <v>0.59499999999999997</v>
      </c>
      <c r="AG134" s="71">
        <v>0.57899999999999996</v>
      </c>
      <c r="AH134" s="71">
        <v>0.57899999999999996</v>
      </c>
      <c r="AI134" s="71">
        <v>0.58299999999999996</v>
      </c>
      <c r="AJ134" s="71">
        <v>0.57399999999999995</v>
      </c>
      <c r="AK134" s="70">
        <v>0.53244444444444439</v>
      </c>
      <c r="AL134" s="70">
        <v>0.49088888888888882</v>
      </c>
      <c r="AM134" s="70">
        <v>0.44933333333333325</v>
      </c>
      <c r="AN134" s="70">
        <v>0.40777777777777768</v>
      </c>
      <c r="AO134" s="70">
        <v>0.36622222222222212</v>
      </c>
      <c r="AP134" s="70">
        <v>0.32466666666666655</v>
      </c>
      <c r="AQ134" s="70">
        <v>0.28311111111111098</v>
      </c>
      <c r="AR134" s="70">
        <v>0.24155555555555544</v>
      </c>
      <c r="AS134" s="70">
        <v>0.2</v>
      </c>
      <c r="AT134" s="70">
        <v>0.18000000000000002</v>
      </c>
      <c r="AU134" s="70">
        <v>0.16000000000000003</v>
      </c>
      <c r="AV134" s="70">
        <v>0.14000000000000004</v>
      </c>
      <c r="AW134" s="70">
        <v>0.12000000000000004</v>
      </c>
      <c r="AX134" s="70">
        <v>0.10000000000000003</v>
      </c>
      <c r="AY134" s="70">
        <v>8.0000000000000029E-2</v>
      </c>
      <c r="AZ134" s="70">
        <v>6.0000000000000026E-2</v>
      </c>
      <c r="BA134" s="70">
        <v>4.0000000000000022E-2</v>
      </c>
      <c r="BB134" s="70">
        <v>2.0000000000000021E-2</v>
      </c>
      <c r="BC134" s="70">
        <v>0</v>
      </c>
    </row>
    <row r="135" spans="1:55" s="7" customFormat="1" ht="15" x14ac:dyDescent="0.25">
      <c r="A135" s="95"/>
      <c r="B135" s="95" t="s">
        <v>248</v>
      </c>
      <c r="C135" s="96">
        <v>6</v>
      </c>
      <c r="D135" s="96">
        <v>6</v>
      </c>
      <c r="E135" s="71">
        <v>4.9000000000000002E-2</v>
      </c>
      <c r="F135" s="71">
        <v>5.5E-2</v>
      </c>
      <c r="G135" s="71">
        <v>6.0999999999999999E-2</v>
      </c>
      <c r="H135" s="71">
        <v>6.7000000000000004E-2</v>
      </c>
      <c r="I135" s="71">
        <v>7.3999999999999996E-2</v>
      </c>
      <c r="J135" s="71">
        <v>0.08</v>
      </c>
      <c r="K135" s="71">
        <v>8.5000000000000006E-2</v>
      </c>
      <c r="L135" s="71">
        <v>9.0999999999999998E-2</v>
      </c>
      <c r="M135" s="71">
        <v>9.8000000000000004E-2</v>
      </c>
      <c r="N135" s="71">
        <v>0.104</v>
      </c>
      <c r="O135" s="71">
        <v>0.104</v>
      </c>
      <c r="P135" s="71">
        <v>0.10100000000000001</v>
      </c>
      <c r="Q135" s="71">
        <v>0.1</v>
      </c>
      <c r="R135" s="71">
        <v>9.8000000000000004E-2</v>
      </c>
      <c r="S135" s="71">
        <v>9.8000000000000004E-2</v>
      </c>
      <c r="T135" s="71">
        <v>9.8000000000000004E-2</v>
      </c>
      <c r="U135" s="71">
        <v>9.7000000000000003E-2</v>
      </c>
      <c r="V135" s="71">
        <v>9.7000000000000003E-2</v>
      </c>
      <c r="W135" s="71">
        <v>9.7000000000000003E-2</v>
      </c>
      <c r="X135" s="71">
        <v>0.1</v>
      </c>
      <c r="Y135" s="71">
        <v>0.1</v>
      </c>
      <c r="Z135" s="71">
        <v>9.7000000000000003E-2</v>
      </c>
      <c r="AA135" s="71">
        <v>9.0999999999999998E-2</v>
      </c>
      <c r="AB135" s="71">
        <v>9.6000000000000002E-2</v>
      </c>
      <c r="AC135" s="71">
        <v>8.1000000000000003E-2</v>
      </c>
      <c r="AD135" s="71">
        <v>0.08</v>
      </c>
      <c r="AE135" s="71">
        <v>7.3999999999999996E-2</v>
      </c>
      <c r="AF135" s="71">
        <v>0</v>
      </c>
      <c r="AG135" s="71">
        <v>0</v>
      </c>
      <c r="AH135" s="71">
        <v>0</v>
      </c>
      <c r="AI135" s="71">
        <v>0</v>
      </c>
      <c r="AJ135" s="71">
        <v>0</v>
      </c>
      <c r="AK135" s="70">
        <v>0</v>
      </c>
      <c r="AL135" s="70">
        <v>0</v>
      </c>
      <c r="AM135" s="70">
        <v>0</v>
      </c>
      <c r="AN135" s="70">
        <v>0</v>
      </c>
      <c r="AO135" s="70">
        <v>0</v>
      </c>
      <c r="AP135" s="70">
        <v>0</v>
      </c>
      <c r="AQ135" s="70">
        <v>0</v>
      </c>
      <c r="AR135" s="70">
        <v>0</v>
      </c>
      <c r="AS135" s="70">
        <v>0</v>
      </c>
      <c r="AT135" s="70">
        <v>0</v>
      </c>
      <c r="AU135" s="70">
        <v>0</v>
      </c>
      <c r="AV135" s="70">
        <v>0</v>
      </c>
      <c r="AW135" s="70">
        <v>0</v>
      </c>
      <c r="AX135" s="70">
        <v>0</v>
      </c>
      <c r="AY135" s="70">
        <v>0</v>
      </c>
      <c r="AZ135" s="70">
        <v>0</v>
      </c>
      <c r="BA135" s="70">
        <v>0</v>
      </c>
      <c r="BB135" s="70">
        <v>0</v>
      </c>
      <c r="BC135" s="70">
        <v>0</v>
      </c>
    </row>
    <row r="136" spans="1:55" s="7" customFormat="1" ht="15" x14ac:dyDescent="0.25">
      <c r="A136" s="95"/>
      <c r="B136" s="95" t="s">
        <v>249</v>
      </c>
      <c r="C136" s="121" t="s">
        <v>28</v>
      </c>
      <c r="D136" s="121" t="s">
        <v>28</v>
      </c>
      <c r="E136" s="71">
        <v>0.316</v>
      </c>
      <c r="F136" s="71">
        <v>0.29299999999999998</v>
      </c>
      <c r="G136" s="71">
        <v>0.26900000000000002</v>
      </c>
      <c r="H136" s="71">
        <v>0.245</v>
      </c>
      <c r="I136" s="71">
        <v>0.222</v>
      </c>
      <c r="J136" s="71">
        <v>0.19400000000000001</v>
      </c>
      <c r="K136" s="71">
        <v>0.16600000000000001</v>
      </c>
      <c r="L136" s="71">
        <v>0.13800000000000001</v>
      </c>
      <c r="M136" s="71">
        <v>0.11</v>
      </c>
      <c r="N136" s="71">
        <v>8.2000000000000003E-2</v>
      </c>
      <c r="O136" s="71">
        <v>8.2000000000000003E-2</v>
      </c>
      <c r="P136" s="71">
        <v>7.1999999999999995E-2</v>
      </c>
      <c r="Q136" s="71">
        <v>6.8000000000000005E-2</v>
      </c>
      <c r="R136" s="71">
        <v>6.4000000000000001E-2</v>
      </c>
      <c r="S136" s="71">
        <v>6.4000000000000001E-2</v>
      </c>
      <c r="T136" s="71">
        <v>0.05</v>
      </c>
      <c r="U136" s="71">
        <v>3.6999999999999998E-2</v>
      </c>
      <c r="V136" s="71">
        <v>2.3E-2</v>
      </c>
      <c r="W136" s="71">
        <v>1.6E-2</v>
      </c>
      <c r="X136" s="71">
        <v>0.01</v>
      </c>
      <c r="Y136" s="71">
        <v>0.01</v>
      </c>
      <c r="Z136" s="71">
        <v>2E-3</v>
      </c>
      <c r="AA136" s="71">
        <v>2E-3</v>
      </c>
      <c r="AB136" s="71">
        <v>2E-3</v>
      </c>
      <c r="AC136" s="71">
        <v>2E-3</v>
      </c>
      <c r="AD136" s="71">
        <v>2E-3</v>
      </c>
      <c r="AE136" s="71">
        <v>1E-3</v>
      </c>
      <c r="AF136" s="71">
        <v>2E-3</v>
      </c>
      <c r="AG136" s="71">
        <v>3.0000000000000001E-3</v>
      </c>
      <c r="AH136" s="71">
        <v>3.0000000000000001E-3</v>
      </c>
      <c r="AI136" s="71">
        <v>3.0000000000000001E-3</v>
      </c>
      <c r="AJ136" s="71">
        <v>2E-3</v>
      </c>
      <c r="AK136" s="70">
        <v>1.7777777777777779E-3</v>
      </c>
      <c r="AL136" s="70">
        <v>1.5555555555555557E-3</v>
      </c>
      <c r="AM136" s="70">
        <v>1.3333333333333335E-3</v>
      </c>
      <c r="AN136" s="70">
        <v>1.1111111111111113E-3</v>
      </c>
      <c r="AO136" s="70">
        <v>8.8888888888888915E-4</v>
      </c>
      <c r="AP136" s="70">
        <v>6.6666666666666697E-4</v>
      </c>
      <c r="AQ136" s="70">
        <v>4.4444444444444474E-4</v>
      </c>
      <c r="AR136" s="70">
        <v>2.222222222222225E-4</v>
      </c>
      <c r="AS136" s="70">
        <v>0</v>
      </c>
      <c r="AT136" s="70">
        <v>0</v>
      </c>
      <c r="AU136" s="70">
        <v>0</v>
      </c>
      <c r="AV136" s="70">
        <v>0</v>
      </c>
      <c r="AW136" s="70">
        <v>0</v>
      </c>
      <c r="AX136" s="70">
        <v>0</v>
      </c>
      <c r="AY136" s="70">
        <v>0</v>
      </c>
      <c r="AZ136" s="70">
        <v>0</v>
      </c>
      <c r="BA136" s="70">
        <v>0</v>
      </c>
      <c r="BB136" s="70">
        <v>0</v>
      </c>
      <c r="BC136" s="70">
        <v>0</v>
      </c>
    </row>
    <row r="137" spans="1:55" s="7" customFormat="1" ht="15" x14ac:dyDescent="0.25">
      <c r="A137" s="95"/>
      <c r="B137" s="135" t="s">
        <v>250</v>
      </c>
      <c r="C137" s="42">
        <v>6</v>
      </c>
      <c r="D137" s="42">
        <v>6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64">
        <v>0</v>
      </c>
      <c r="V137" s="64">
        <v>2.9000000000000001E-2</v>
      </c>
      <c r="W137" s="64">
        <v>5.3999999999999999E-2</v>
      </c>
      <c r="X137" s="64">
        <v>0.08</v>
      </c>
      <c r="Y137" s="64">
        <v>0.08</v>
      </c>
      <c r="Z137" s="64">
        <v>0.107</v>
      </c>
      <c r="AA137" s="64">
        <v>0.13600000000000001</v>
      </c>
      <c r="AB137" s="64">
        <v>0.16200000000000001</v>
      </c>
      <c r="AC137" s="64">
        <v>0.21299999999999999</v>
      </c>
      <c r="AD137" s="64">
        <v>0.23599999999999999</v>
      </c>
      <c r="AE137" s="64">
        <v>0.27200000000000002</v>
      </c>
      <c r="AF137" s="64">
        <v>0.30299999999999999</v>
      </c>
      <c r="AG137" s="64">
        <v>0.318</v>
      </c>
      <c r="AH137" s="64">
        <v>0.33</v>
      </c>
      <c r="AI137" s="64">
        <v>0.33800000000000002</v>
      </c>
      <c r="AJ137" s="64">
        <v>0.34899999999999998</v>
      </c>
      <c r="AK137" s="68">
        <v>0.39355555555555555</v>
      </c>
      <c r="AL137" s="68">
        <v>0.43811111111111112</v>
      </c>
      <c r="AM137" s="68">
        <v>0.48266666666666669</v>
      </c>
      <c r="AN137" s="68">
        <v>0.52722222222222226</v>
      </c>
      <c r="AO137" s="68">
        <v>0.57177777777777783</v>
      </c>
      <c r="AP137" s="68">
        <v>0.6163333333333334</v>
      </c>
      <c r="AQ137" s="68">
        <v>0.66088888888888897</v>
      </c>
      <c r="AR137" s="68">
        <v>0.70544444444444454</v>
      </c>
      <c r="AS137" s="68">
        <v>0.75</v>
      </c>
      <c r="AT137" s="68">
        <v>0.77100000000000002</v>
      </c>
      <c r="AU137" s="68">
        <v>0.79200000000000004</v>
      </c>
      <c r="AV137" s="68">
        <v>0.81300000000000006</v>
      </c>
      <c r="AW137" s="68">
        <v>0.83400000000000007</v>
      </c>
      <c r="AX137" s="68">
        <v>0.85500000000000009</v>
      </c>
      <c r="AY137" s="68">
        <v>0.87600000000000011</v>
      </c>
      <c r="AZ137" s="68">
        <v>0.89700000000000013</v>
      </c>
      <c r="BA137" s="68">
        <v>0.91800000000000015</v>
      </c>
      <c r="BB137" s="68">
        <v>0.93900000000000017</v>
      </c>
      <c r="BC137" s="68">
        <v>0.96</v>
      </c>
    </row>
    <row r="138" spans="1:55" s="7" customFormat="1" ht="15" x14ac:dyDescent="0.25">
      <c r="A138" s="95"/>
      <c r="B138" s="5" t="s">
        <v>251</v>
      </c>
      <c r="C138" s="96" t="s">
        <v>28</v>
      </c>
      <c r="D138" s="96"/>
      <c r="E138" s="71">
        <v>0</v>
      </c>
      <c r="F138" s="71">
        <v>0</v>
      </c>
      <c r="G138" s="71">
        <v>0</v>
      </c>
      <c r="H138" s="71">
        <v>0</v>
      </c>
      <c r="I138" s="71">
        <v>0</v>
      </c>
      <c r="J138" s="71">
        <v>0</v>
      </c>
      <c r="K138" s="71">
        <v>0</v>
      </c>
      <c r="L138" s="71">
        <v>0</v>
      </c>
      <c r="M138" s="71">
        <v>0</v>
      </c>
      <c r="N138" s="71">
        <v>0</v>
      </c>
      <c r="O138" s="71">
        <v>0</v>
      </c>
      <c r="P138" s="71">
        <v>0</v>
      </c>
      <c r="Q138" s="71">
        <v>0</v>
      </c>
      <c r="R138" s="71">
        <v>0</v>
      </c>
      <c r="S138" s="71">
        <v>0</v>
      </c>
      <c r="T138" s="71">
        <v>0</v>
      </c>
      <c r="U138" s="71">
        <v>0</v>
      </c>
      <c r="V138" s="71">
        <v>0</v>
      </c>
      <c r="W138" s="71">
        <v>0</v>
      </c>
      <c r="X138" s="71">
        <v>0</v>
      </c>
      <c r="Y138" s="71">
        <v>0</v>
      </c>
      <c r="Z138" s="71">
        <v>0</v>
      </c>
      <c r="AA138" s="71">
        <v>0</v>
      </c>
      <c r="AB138" s="71">
        <v>0</v>
      </c>
      <c r="AC138" s="71">
        <v>0</v>
      </c>
      <c r="AD138" s="71">
        <v>0</v>
      </c>
      <c r="AE138" s="71">
        <v>0</v>
      </c>
      <c r="AF138" s="71">
        <v>0</v>
      </c>
      <c r="AG138" s="71">
        <v>0</v>
      </c>
      <c r="AH138" s="71">
        <v>0</v>
      </c>
      <c r="AI138" s="71">
        <v>1.7000000000000001E-2</v>
      </c>
      <c r="AJ138" s="71">
        <v>1.7000000000000001E-2</v>
      </c>
      <c r="AK138" s="69">
        <v>1.7000000000000001E-2</v>
      </c>
      <c r="AL138" s="69">
        <v>1.7000000000000001E-2</v>
      </c>
      <c r="AM138" s="69">
        <v>1.7000000000000001E-2</v>
      </c>
      <c r="AN138" s="69">
        <v>1.7000000000000001E-2</v>
      </c>
      <c r="AO138" s="69">
        <v>1.7000000000000001E-2</v>
      </c>
      <c r="AP138" s="69">
        <v>1.7000000000000001E-2</v>
      </c>
      <c r="AQ138" s="69">
        <v>1.7000000000000001E-2</v>
      </c>
      <c r="AR138" s="69">
        <v>1.7000000000000001E-2</v>
      </c>
      <c r="AS138" s="69">
        <v>1.7000000000000001E-2</v>
      </c>
      <c r="AT138" s="69">
        <v>1.7000000000000001E-2</v>
      </c>
      <c r="AU138" s="69">
        <v>1.7000000000000001E-2</v>
      </c>
      <c r="AV138" s="69">
        <v>1.7000000000000001E-2</v>
      </c>
      <c r="AW138" s="69">
        <v>1.7000000000000001E-2</v>
      </c>
      <c r="AX138" s="69">
        <v>1.7000000000000001E-2</v>
      </c>
      <c r="AY138" s="69">
        <v>1.7000000000000001E-2</v>
      </c>
      <c r="AZ138" s="69">
        <v>1.7000000000000001E-2</v>
      </c>
      <c r="BA138" s="69">
        <v>1.7000000000000001E-2</v>
      </c>
      <c r="BB138" s="69">
        <v>1.7000000000000001E-2</v>
      </c>
      <c r="BC138" s="69">
        <v>1.7000000000000001E-2</v>
      </c>
    </row>
    <row r="139" spans="1:55" s="7" customFormat="1" ht="15" x14ac:dyDescent="0.25">
      <c r="A139" s="95"/>
      <c r="B139" s="5" t="s">
        <v>252</v>
      </c>
      <c r="C139" s="96" t="s">
        <v>28</v>
      </c>
      <c r="D139" s="96"/>
      <c r="E139" s="71">
        <v>0</v>
      </c>
      <c r="F139" s="71">
        <v>0</v>
      </c>
      <c r="G139" s="71">
        <v>0</v>
      </c>
      <c r="H139" s="71">
        <v>0</v>
      </c>
      <c r="I139" s="71">
        <v>0</v>
      </c>
      <c r="J139" s="71">
        <v>0</v>
      </c>
      <c r="K139" s="71">
        <v>0</v>
      </c>
      <c r="L139" s="71">
        <v>0</v>
      </c>
      <c r="M139" s="71">
        <v>0</v>
      </c>
      <c r="N139" s="71">
        <v>0</v>
      </c>
      <c r="O139" s="71">
        <v>0</v>
      </c>
      <c r="P139" s="71">
        <v>0</v>
      </c>
      <c r="Q139" s="71">
        <v>0</v>
      </c>
      <c r="R139" s="71">
        <v>0</v>
      </c>
      <c r="S139" s="71">
        <v>0</v>
      </c>
      <c r="T139" s="71">
        <v>0</v>
      </c>
      <c r="U139" s="71">
        <v>0</v>
      </c>
      <c r="V139" s="71">
        <v>0</v>
      </c>
      <c r="W139" s="71">
        <v>0</v>
      </c>
      <c r="X139" s="71">
        <v>0</v>
      </c>
      <c r="Y139" s="71">
        <v>0</v>
      </c>
      <c r="Z139" s="71">
        <v>0</v>
      </c>
      <c r="AA139" s="71">
        <v>0</v>
      </c>
      <c r="AB139" s="71">
        <v>0</v>
      </c>
      <c r="AC139" s="71">
        <v>0</v>
      </c>
      <c r="AD139" s="71">
        <v>0</v>
      </c>
      <c r="AE139" s="71">
        <v>0</v>
      </c>
      <c r="AF139" s="71">
        <v>0</v>
      </c>
      <c r="AG139" s="71">
        <v>0</v>
      </c>
      <c r="AH139" s="71">
        <v>0.13300000000000001</v>
      </c>
      <c r="AI139" s="71">
        <v>0.36499999999999999</v>
      </c>
      <c r="AJ139" s="71">
        <v>0.374</v>
      </c>
      <c r="AK139" s="70">
        <v>0.374</v>
      </c>
      <c r="AL139" s="70">
        <v>0.374</v>
      </c>
      <c r="AM139" s="70">
        <v>0.374</v>
      </c>
      <c r="AN139" s="70">
        <v>0.374</v>
      </c>
      <c r="AO139" s="70">
        <v>0.374</v>
      </c>
      <c r="AP139" s="70">
        <v>0.374</v>
      </c>
      <c r="AQ139" s="70">
        <v>0.374</v>
      </c>
      <c r="AR139" s="70">
        <v>0.374</v>
      </c>
      <c r="AS139" s="70">
        <v>0.374</v>
      </c>
      <c r="AT139" s="70">
        <v>0.374</v>
      </c>
      <c r="AU139" s="70">
        <v>0.374</v>
      </c>
      <c r="AV139" s="70">
        <v>0.374</v>
      </c>
      <c r="AW139" s="70">
        <v>0.374</v>
      </c>
      <c r="AX139" s="70">
        <v>0.374</v>
      </c>
      <c r="AY139" s="70">
        <v>0.374</v>
      </c>
      <c r="AZ139" s="70">
        <v>0.374</v>
      </c>
      <c r="BA139" s="70">
        <v>0.374</v>
      </c>
      <c r="BB139" s="70">
        <v>0.374</v>
      </c>
      <c r="BC139" s="70">
        <v>0.374</v>
      </c>
    </row>
    <row r="140" spans="1:55" s="7" customFormat="1" ht="15" x14ac:dyDescent="0.25">
      <c r="A140" s="95"/>
      <c r="B140" s="6" t="s">
        <v>253</v>
      </c>
      <c r="C140" s="42" t="s">
        <v>28</v>
      </c>
      <c r="D140" s="42"/>
      <c r="E140" s="64">
        <v>0</v>
      </c>
      <c r="F140" s="64">
        <v>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64">
        <v>0</v>
      </c>
      <c r="V140" s="64">
        <v>0</v>
      </c>
      <c r="W140" s="64">
        <v>0</v>
      </c>
      <c r="X140" s="64">
        <v>0</v>
      </c>
      <c r="Y140" s="64">
        <v>0</v>
      </c>
      <c r="Z140" s="64">
        <v>0</v>
      </c>
      <c r="AA140" s="64">
        <v>0</v>
      </c>
      <c r="AB140" s="64">
        <v>0</v>
      </c>
      <c r="AC140" s="64">
        <v>0</v>
      </c>
      <c r="AD140" s="64">
        <v>0</v>
      </c>
      <c r="AE140" s="64">
        <v>0</v>
      </c>
      <c r="AF140" s="64">
        <v>0</v>
      </c>
      <c r="AG140" s="64">
        <v>0</v>
      </c>
      <c r="AH140" s="64">
        <v>0.86699999999999999</v>
      </c>
      <c r="AI140" s="64">
        <v>0.61799999999999999</v>
      </c>
      <c r="AJ140" s="64">
        <v>0.60899999999999999</v>
      </c>
      <c r="AK140" s="68">
        <v>0.60899999999999999</v>
      </c>
      <c r="AL140" s="68">
        <v>0.60899999999999999</v>
      </c>
      <c r="AM140" s="68">
        <v>0.60899999999999999</v>
      </c>
      <c r="AN140" s="68">
        <v>0.60899999999999999</v>
      </c>
      <c r="AO140" s="68">
        <v>0.60899999999999999</v>
      </c>
      <c r="AP140" s="68">
        <v>0.60899999999999999</v>
      </c>
      <c r="AQ140" s="68">
        <v>0.60899999999999999</v>
      </c>
      <c r="AR140" s="68">
        <v>0.60899999999999999</v>
      </c>
      <c r="AS140" s="68">
        <v>0.60899999999999999</v>
      </c>
      <c r="AT140" s="68">
        <v>0.60899999999999999</v>
      </c>
      <c r="AU140" s="68">
        <v>0.60899999999999999</v>
      </c>
      <c r="AV140" s="68">
        <v>0.60899999999999999</v>
      </c>
      <c r="AW140" s="68">
        <v>0.60899999999999999</v>
      </c>
      <c r="AX140" s="68">
        <v>0.60899999999999999</v>
      </c>
      <c r="AY140" s="68">
        <v>0.60899999999999999</v>
      </c>
      <c r="AZ140" s="68">
        <v>0.60899999999999999</v>
      </c>
      <c r="BA140" s="68">
        <v>0.60899999999999999</v>
      </c>
      <c r="BB140" s="68">
        <v>0.60899999999999999</v>
      </c>
      <c r="BC140" s="68">
        <v>0.60899999999999999</v>
      </c>
    </row>
    <row r="141" spans="1:55" s="7" customFormat="1" ht="15" x14ac:dyDescent="0.25">
      <c r="A141" s="95"/>
      <c r="B141" s="95" t="s">
        <v>239</v>
      </c>
      <c r="C141" s="96">
        <v>50</v>
      </c>
      <c r="D141" s="96">
        <v>8</v>
      </c>
      <c r="E141" s="71">
        <v>0.56699999999999995</v>
      </c>
      <c r="F141" s="71">
        <v>0.57999999999999996</v>
      </c>
      <c r="G141" s="71">
        <v>0.59499999999999997</v>
      </c>
      <c r="H141" s="71">
        <v>0.61</v>
      </c>
      <c r="I141" s="71">
        <v>0.625</v>
      </c>
      <c r="J141" s="71">
        <v>0.64</v>
      </c>
      <c r="K141" s="71">
        <v>0.65500000000000003</v>
      </c>
      <c r="L141" s="71">
        <v>0.67</v>
      </c>
      <c r="M141" s="71">
        <v>0.68500000000000005</v>
      </c>
      <c r="N141" s="71">
        <v>0.7</v>
      </c>
      <c r="O141" s="71">
        <v>0.71</v>
      </c>
      <c r="P141" s="71">
        <v>0.74</v>
      </c>
      <c r="Q141" s="71">
        <v>0.749</v>
      </c>
      <c r="R141" s="71">
        <v>0.76600000000000001</v>
      </c>
      <c r="S141" s="71">
        <v>0.76600000000000001</v>
      </c>
      <c r="T141" s="71">
        <v>0.76800000000000002</v>
      </c>
      <c r="U141" s="71">
        <v>0.77</v>
      </c>
      <c r="V141" s="71">
        <v>0.77200000000000002</v>
      </c>
      <c r="W141" s="71">
        <v>0.78100000000000003</v>
      </c>
      <c r="X141" s="71">
        <v>0.76900000000000002</v>
      </c>
      <c r="Y141" s="71">
        <v>0.79600000000000004</v>
      </c>
      <c r="Z141" s="71">
        <v>0.8</v>
      </c>
      <c r="AA141" s="71">
        <v>0.80900000000000005</v>
      </c>
      <c r="AB141" s="71">
        <v>0.80100000000000005</v>
      </c>
      <c r="AC141" s="71">
        <v>0.81299999999999994</v>
      </c>
      <c r="AD141" s="71">
        <v>0.81299999999999994</v>
      </c>
      <c r="AE141" s="71">
        <v>0.81699999999999995</v>
      </c>
      <c r="AF141" s="71">
        <v>0.82199999999999995</v>
      </c>
      <c r="AG141" s="71">
        <v>0.83199999999999996</v>
      </c>
      <c r="AH141" s="71">
        <v>0.83599999999999997</v>
      </c>
      <c r="AI141" s="71">
        <v>0.83899999999999997</v>
      </c>
      <c r="AJ141" s="71">
        <v>0.84199999999999997</v>
      </c>
      <c r="AK141" s="69">
        <v>0.82177777777777772</v>
      </c>
      <c r="AL141" s="69">
        <v>0.80155555555555547</v>
      </c>
      <c r="AM141" s="69">
        <v>0.78133333333333321</v>
      </c>
      <c r="AN141" s="69">
        <v>0.76111111111111096</v>
      </c>
      <c r="AO141" s="69">
        <v>0.74088888888888871</v>
      </c>
      <c r="AP141" s="69">
        <v>0.72066666666666646</v>
      </c>
      <c r="AQ141" s="69">
        <v>0.7004444444444442</v>
      </c>
      <c r="AR141" s="69">
        <v>0.68022222222222195</v>
      </c>
      <c r="AS141" s="69">
        <v>0.66</v>
      </c>
      <c r="AT141" s="69">
        <v>0.61399999999999999</v>
      </c>
      <c r="AU141" s="69">
        <v>0.56799999999999995</v>
      </c>
      <c r="AV141" s="69">
        <v>0.52199999999999991</v>
      </c>
      <c r="AW141" s="69">
        <v>0.47599999999999992</v>
      </c>
      <c r="AX141" s="69">
        <v>0.42999999999999994</v>
      </c>
      <c r="AY141" s="69">
        <v>0.38399999999999995</v>
      </c>
      <c r="AZ141" s="69">
        <v>0.33799999999999997</v>
      </c>
      <c r="BA141" s="69">
        <v>0.29199999999999998</v>
      </c>
      <c r="BB141" s="69">
        <v>0.246</v>
      </c>
      <c r="BC141" s="69">
        <v>0.2</v>
      </c>
    </row>
    <row r="142" spans="1:55" s="7" customFormat="1" ht="15" x14ac:dyDescent="0.25">
      <c r="A142" s="95"/>
      <c r="B142" s="95" t="s">
        <v>240</v>
      </c>
      <c r="C142" s="96">
        <v>160</v>
      </c>
      <c r="D142" s="96">
        <v>21</v>
      </c>
      <c r="E142" s="71">
        <v>0.17499999999999999</v>
      </c>
      <c r="F142" s="71">
        <v>0.2</v>
      </c>
      <c r="G142" s="71">
        <v>0.20599999999999999</v>
      </c>
      <c r="H142" s="71">
        <v>0.21299999999999999</v>
      </c>
      <c r="I142" s="71">
        <v>0.219</v>
      </c>
      <c r="J142" s="71">
        <v>0.22500000000000001</v>
      </c>
      <c r="K142" s="71">
        <v>0.23100000000000001</v>
      </c>
      <c r="L142" s="71">
        <v>0.23799999999999999</v>
      </c>
      <c r="M142" s="71">
        <v>0.24399999999999999</v>
      </c>
      <c r="N142" s="71">
        <v>0.25</v>
      </c>
      <c r="O142" s="71">
        <v>0.24</v>
      </c>
      <c r="P142" s="71">
        <v>0.22</v>
      </c>
      <c r="Q142" s="71">
        <v>0.20899999999999999</v>
      </c>
      <c r="R142" s="71">
        <v>0.19500000000000001</v>
      </c>
      <c r="S142" s="71">
        <v>0.19500000000000001</v>
      </c>
      <c r="T142" s="71">
        <v>0.192</v>
      </c>
      <c r="U142" s="71">
        <v>0.19</v>
      </c>
      <c r="V142" s="71">
        <v>0.187</v>
      </c>
      <c r="W142" s="71">
        <v>0.186</v>
      </c>
      <c r="X142" s="71">
        <v>0.19700000000000001</v>
      </c>
      <c r="Y142" s="71">
        <v>0.20400000000000001</v>
      </c>
      <c r="Z142" s="71">
        <v>0.2</v>
      </c>
      <c r="AA142" s="71">
        <v>0.191</v>
      </c>
      <c r="AB142" s="71">
        <v>0.19900000000000001</v>
      </c>
      <c r="AC142" s="71">
        <v>0.187</v>
      </c>
      <c r="AD142" s="71">
        <v>0.187</v>
      </c>
      <c r="AE142" s="71">
        <v>0.183</v>
      </c>
      <c r="AF142" s="71">
        <v>0.17799999999999999</v>
      </c>
      <c r="AG142" s="71">
        <v>0.16800000000000001</v>
      </c>
      <c r="AH142" s="71">
        <v>0.16400000000000001</v>
      </c>
      <c r="AI142" s="71">
        <v>0.161</v>
      </c>
      <c r="AJ142" s="71">
        <v>0.158</v>
      </c>
      <c r="AK142" s="70">
        <v>0.15488888888888888</v>
      </c>
      <c r="AL142" s="70">
        <v>0.15177777777777776</v>
      </c>
      <c r="AM142" s="70">
        <v>0.14866666666666664</v>
      </c>
      <c r="AN142" s="70">
        <v>0.14555555555555552</v>
      </c>
      <c r="AO142" s="70">
        <v>0.1424444444444444</v>
      </c>
      <c r="AP142" s="70">
        <v>0.13933333333333328</v>
      </c>
      <c r="AQ142" s="70">
        <v>0.13622222222222216</v>
      </c>
      <c r="AR142" s="70">
        <v>0.13311111111111104</v>
      </c>
      <c r="AS142" s="70">
        <v>0.13</v>
      </c>
      <c r="AT142" s="70">
        <v>0.122</v>
      </c>
      <c r="AU142" s="70">
        <v>0.11399999999999999</v>
      </c>
      <c r="AV142" s="70">
        <v>0.10599999999999998</v>
      </c>
      <c r="AW142" s="70">
        <v>9.7999999999999976E-2</v>
      </c>
      <c r="AX142" s="70">
        <v>8.9999999999999969E-2</v>
      </c>
      <c r="AY142" s="70">
        <v>8.1999999999999962E-2</v>
      </c>
      <c r="AZ142" s="70">
        <v>7.3999999999999955E-2</v>
      </c>
      <c r="BA142" s="70">
        <v>6.5999999999999948E-2</v>
      </c>
      <c r="BB142" s="70">
        <v>5.7999999999999947E-2</v>
      </c>
      <c r="BC142" s="70">
        <v>0.05</v>
      </c>
    </row>
    <row r="143" spans="1:55" s="7" customFormat="1" ht="15" x14ac:dyDescent="0.25">
      <c r="A143" s="95"/>
      <c r="B143" s="95" t="s">
        <v>241</v>
      </c>
      <c r="C143" s="121" t="s">
        <v>28</v>
      </c>
      <c r="D143" s="121" t="s">
        <v>28</v>
      </c>
      <c r="E143" s="71">
        <v>0.25800000000000001</v>
      </c>
      <c r="F143" s="71">
        <v>0.22</v>
      </c>
      <c r="G143" s="71">
        <v>0.19900000000000001</v>
      </c>
      <c r="H143" s="71">
        <v>0.17699999999999999</v>
      </c>
      <c r="I143" s="71">
        <v>0.156</v>
      </c>
      <c r="J143" s="71">
        <v>0.13500000000000001</v>
      </c>
      <c r="K143" s="71">
        <v>0.114</v>
      </c>
      <c r="L143" s="71">
        <v>9.1999999999999998E-2</v>
      </c>
      <c r="M143" s="71">
        <v>7.0999999999999994E-2</v>
      </c>
      <c r="N143" s="71">
        <v>0.05</v>
      </c>
      <c r="O143" s="71">
        <v>0.05</v>
      </c>
      <c r="P143" s="71">
        <v>0.04</v>
      </c>
      <c r="Q143" s="71">
        <v>4.2000000000000003E-2</v>
      </c>
      <c r="R143" s="71">
        <v>3.9E-2</v>
      </c>
      <c r="S143" s="71">
        <v>3.9E-2</v>
      </c>
      <c r="T143" s="71">
        <v>3.1E-2</v>
      </c>
      <c r="U143" s="71">
        <v>2.1999999999999999E-2</v>
      </c>
      <c r="V143" s="71">
        <v>1.4E-2</v>
      </c>
      <c r="W143" s="71">
        <v>8.9999999999999993E-3</v>
      </c>
      <c r="X143" s="71">
        <v>7.0000000000000001E-3</v>
      </c>
      <c r="Y143" s="71">
        <v>0</v>
      </c>
      <c r="Z143" s="71">
        <v>0</v>
      </c>
      <c r="AA143" s="71">
        <v>0</v>
      </c>
      <c r="AB143" s="71">
        <v>0</v>
      </c>
      <c r="AC143" s="71">
        <v>0</v>
      </c>
      <c r="AD143" s="71">
        <v>0</v>
      </c>
      <c r="AE143" s="71">
        <v>0</v>
      </c>
      <c r="AF143" s="71">
        <v>0</v>
      </c>
      <c r="AG143" s="71">
        <v>0</v>
      </c>
      <c r="AH143" s="71">
        <v>0</v>
      </c>
      <c r="AI143" s="71">
        <v>0</v>
      </c>
      <c r="AJ143" s="71">
        <v>0</v>
      </c>
      <c r="AK143" s="70">
        <v>7.7777777777777784E-3</v>
      </c>
      <c r="AL143" s="70">
        <v>1.5555555555555557E-2</v>
      </c>
      <c r="AM143" s="70">
        <v>2.3333333333333334E-2</v>
      </c>
      <c r="AN143" s="70">
        <v>3.1111111111111114E-2</v>
      </c>
      <c r="AO143" s="70">
        <v>3.888888888888889E-2</v>
      </c>
      <c r="AP143" s="70">
        <v>4.6666666666666669E-2</v>
      </c>
      <c r="AQ143" s="70">
        <v>5.4444444444444448E-2</v>
      </c>
      <c r="AR143" s="70">
        <v>6.2222222222222227E-2</v>
      </c>
      <c r="AS143" s="70">
        <v>7.0000000000000007E-2</v>
      </c>
      <c r="AT143" s="70">
        <v>8.8000000000000009E-2</v>
      </c>
      <c r="AU143" s="70">
        <v>0.10600000000000001</v>
      </c>
      <c r="AV143" s="70">
        <v>0.12400000000000001</v>
      </c>
      <c r="AW143" s="70">
        <v>0.14200000000000002</v>
      </c>
      <c r="AX143" s="70">
        <v>0.16</v>
      </c>
      <c r="AY143" s="70">
        <v>0.17799999999999999</v>
      </c>
      <c r="AZ143" s="70">
        <v>0.19599999999999998</v>
      </c>
      <c r="BA143" s="70">
        <v>0.21399999999999997</v>
      </c>
      <c r="BB143" s="70">
        <v>0.23199999999999996</v>
      </c>
      <c r="BC143" s="70">
        <v>0.25</v>
      </c>
    </row>
    <row r="144" spans="1:55" s="7" customFormat="1" ht="15" x14ac:dyDescent="0.25">
      <c r="A144" s="95"/>
      <c r="B144" s="135" t="s">
        <v>242</v>
      </c>
      <c r="C144" s="43" t="s">
        <v>28</v>
      </c>
      <c r="D144" s="43" t="s">
        <v>28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8.9999999999999993E-3</v>
      </c>
      <c r="U144" s="64">
        <v>1.7999999999999999E-2</v>
      </c>
      <c r="V144" s="64">
        <v>2.7E-2</v>
      </c>
      <c r="W144" s="64">
        <v>2.4E-2</v>
      </c>
      <c r="X144" s="64">
        <v>2.7E-2</v>
      </c>
      <c r="Y144" s="64">
        <v>0</v>
      </c>
      <c r="Z144" s="64">
        <v>0</v>
      </c>
      <c r="AA144" s="64">
        <v>0</v>
      </c>
      <c r="AB144" s="64">
        <v>0</v>
      </c>
      <c r="AC144" s="64">
        <v>0</v>
      </c>
      <c r="AD144" s="64">
        <v>0</v>
      </c>
      <c r="AE144" s="64">
        <v>0</v>
      </c>
      <c r="AF144" s="64">
        <v>0</v>
      </c>
      <c r="AG144" s="64">
        <v>0</v>
      </c>
      <c r="AH144" s="64">
        <v>0</v>
      </c>
      <c r="AI144" s="64">
        <v>0</v>
      </c>
      <c r="AJ144" s="64">
        <v>0</v>
      </c>
      <c r="AK144" s="68">
        <v>1.5555555555555557E-2</v>
      </c>
      <c r="AL144" s="68">
        <v>3.1111111111111114E-2</v>
      </c>
      <c r="AM144" s="68">
        <v>4.6666666666666669E-2</v>
      </c>
      <c r="AN144" s="68">
        <v>6.2222222222222227E-2</v>
      </c>
      <c r="AO144" s="68">
        <v>7.7777777777777779E-2</v>
      </c>
      <c r="AP144" s="68">
        <v>9.3333333333333338E-2</v>
      </c>
      <c r="AQ144" s="68">
        <v>0.1088888888888889</v>
      </c>
      <c r="AR144" s="68">
        <v>0.12444444444444445</v>
      </c>
      <c r="AS144" s="68">
        <v>0.14000000000000001</v>
      </c>
      <c r="AT144" s="68">
        <v>0.17600000000000002</v>
      </c>
      <c r="AU144" s="68">
        <v>0.21200000000000002</v>
      </c>
      <c r="AV144" s="68">
        <v>0.24800000000000003</v>
      </c>
      <c r="AW144" s="68">
        <v>0.28400000000000003</v>
      </c>
      <c r="AX144" s="68">
        <v>0.32</v>
      </c>
      <c r="AY144" s="68">
        <v>0.35599999999999998</v>
      </c>
      <c r="AZ144" s="68">
        <v>0.39199999999999996</v>
      </c>
      <c r="BA144" s="68">
        <v>0.42799999999999994</v>
      </c>
      <c r="BB144" s="68">
        <v>0.46399999999999991</v>
      </c>
      <c r="BC144" s="68">
        <v>0.5</v>
      </c>
    </row>
    <row r="145" spans="1:55" s="7" customFormat="1" ht="15" x14ac:dyDescent="0.25">
      <c r="A145" s="135"/>
      <c r="B145" s="135" t="s">
        <v>243</v>
      </c>
      <c r="C145" s="43"/>
      <c r="D145" s="43"/>
      <c r="E145" s="64">
        <v>0</v>
      </c>
      <c r="F145" s="64">
        <v>0</v>
      </c>
      <c r="G145" s="64">
        <v>0</v>
      </c>
      <c r="H145" s="64">
        <v>0</v>
      </c>
      <c r="I145" s="64">
        <v>0</v>
      </c>
      <c r="J145" s="64">
        <v>0</v>
      </c>
      <c r="K145" s="64">
        <v>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0</v>
      </c>
      <c r="U145" s="64">
        <v>0</v>
      </c>
      <c r="V145" s="64">
        <v>0</v>
      </c>
      <c r="W145" s="64">
        <v>0</v>
      </c>
      <c r="X145" s="64">
        <v>0</v>
      </c>
      <c r="Y145" s="64">
        <v>0</v>
      </c>
      <c r="Z145" s="64">
        <v>0</v>
      </c>
      <c r="AA145" s="64">
        <v>0</v>
      </c>
      <c r="AB145" s="64">
        <v>0</v>
      </c>
      <c r="AC145" s="64">
        <v>0</v>
      </c>
      <c r="AD145" s="64">
        <v>0</v>
      </c>
      <c r="AE145" s="64">
        <v>0</v>
      </c>
      <c r="AF145" s="64">
        <v>0</v>
      </c>
      <c r="AG145" s="64">
        <v>0</v>
      </c>
      <c r="AH145" s="64">
        <v>1</v>
      </c>
      <c r="AI145" s="64">
        <v>1</v>
      </c>
      <c r="AJ145" s="64">
        <v>1</v>
      </c>
      <c r="AK145" s="68">
        <v>1</v>
      </c>
      <c r="AL145" s="68">
        <v>1</v>
      </c>
      <c r="AM145" s="68">
        <v>1</v>
      </c>
      <c r="AN145" s="68">
        <v>1</v>
      </c>
      <c r="AO145" s="68">
        <v>1</v>
      </c>
      <c r="AP145" s="68">
        <v>1</v>
      </c>
      <c r="AQ145" s="68">
        <v>1</v>
      </c>
      <c r="AR145" s="68">
        <v>1</v>
      </c>
      <c r="AS145" s="68">
        <v>1</v>
      </c>
      <c r="AT145" s="68">
        <v>1</v>
      </c>
      <c r="AU145" s="68">
        <v>1</v>
      </c>
      <c r="AV145" s="68">
        <v>1</v>
      </c>
      <c r="AW145" s="68">
        <v>1</v>
      </c>
      <c r="AX145" s="68">
        <v>1</v>
      </c>
      <c r="AY145" s="68">
        <v>1</v>
      </c>
      <c r="AZ145" s="68">
        <v>1</v>
      </c>
      <c r="BA145" s="68">
        <v>1</v>
      </c>
      <c r="BB145" s="68">
        <v>1</v>
      </c>
      <c r="BC145" s="68">
        <v>1</v>
      </c>
    </row>
    <row r="146" spans="1:55" s="7" customFormat="1" ht="15" x14ac:dyDescent="0.25">
      <c r="A146" s="10" t="s">
        <v>3</v>
      </c>
      <c r="B146" s="10" t="s">
        <v>63</v>
      </c>
      <c r="C146" s="38">
        <v>30</v>
      </c>
      <c r="D146" s="38">
        <v>7</v>
      </c>
      <c r="E146" s="71">
        <v>0.54300000000000004</v>
      </c>
      <c r="F146" s="71">
        <v>0.57099999999999995</v>
      </c>
      <c r="G146" s="71">
        <v>0.6</v>
      </c>
      <c r="H146" s="71">
        <v>0.57099999999999995</v>
      </c>
      <c r="I146" s="71">
        <v>0.54300000000000004</v>
      </c>
      <c r="J146" s="71">
        <v>0.51400000000000001</v>
      </c>
      <c r="K146" s="71">
        <v>0.48599999999999999</v>
      </c>
      <c r="L146" s="71">
        <v>0.45700000000000002</v>
      </c>
      <c r="M146" s="71">
        <v>0.42899999999999999</v>
      </c>
      <c r="N146" s="71">
        <v>0.4</v>
      </c>
      <c r="O146" s="71">
        <v>0.38</v>
      </c>
      <c r="P146" s="71">
        <v>0.36</v>
      </c>
      <c r="Q146" s="71">
        <v>0.35</v>
      </c>
      <c r="R146" s="71">
        <v>0.33</v>
      </c>
      <c r="S146" s="71">
        <v>0.31</v>
      </c>
      <c r="T146" s="71">
        <v>0.29099999999999998</v>
      </c>
      <c r="U146" s="71">
        <v>0.27300000000000002</v>
      </c>
      <c r="V146" s="71">
        <v>0.254</v>
      </c>
      <c r="W146" s="71">
        <v>0.23</v>
      </c>
      <c r="X146" s="71">
        <v>0.22</v>
      </c>
      <c r="Y146" s="71">
        <v>0.22</v>
      </c>
      <c r="Z146" s="71">
        <v>0.20200000000000001</v>
      </c>
      <c r="AA146" s="71">
        <v>0.187</v>
      </c>
      <c r="AB146" s="71">
        <v>0.16500000000000001</v>
      </c>
      <c r="AC146" s="71">
        <v>0.14799999999999999</v>
      </c>
      <c r="AD146" s="71">
        <v>0.13400000000000001</v>
      </c>
      <c r="AE146" s="71">
        <v>0</v>
      </c>
      <c r="AF146" s="71">
        <v>0</v>
      </c>
      <c r="AG146" s="71">
        <v>0</v>
      </c>
      <c r="AH146" s="71">
        <v>0</v>
      </c>
      <c r="AI146" s="71">
        <v>0</v>
      </c>
      <c r="AJ146" s="71">
        <v>0</v>
      </c>
      <c r="AK146" s="69">
        <v>0</v>
      </c>
      <c r="AL146" s="69">
        <v>0</v>
      </c>
      <c r="AM146" s="69">
        <v>0</v>
      </c>
      <c r="AN146" s="69">
        <v>0</v>
      </c>
      <c r="AO146" s="69">
        <v>0</v>
      </c>
      <c r="AP146" s="69">
        <v>0</v>
      </c>
      <c r="AQ146" s="69">
        <v>0</v>
      </c>
      <c r="AR146" s="69">
        <v>0</v>
      </c>
      <c r="AS146" s="69">
        <v>0</v>
      </c>
      <c r="AT146" s="69">
        <v>0</v>
      </c>
      <c r="AU146" s="69">
        <v>0</v>
      </c>
      <c r="AV146" s="69">
        <v>0</v>
      </c>
      <c r="AW146" s="69">
        <v>0</v>
      </c>
      <c r="AX146" s="69">
        <v>0</v>
      </c>
      <c r="AY146" s="69">
        <v>0</v>
      </c>
      <c r="AZ146" s="69">
        <v>0</v>
      </c>
      <c r="BA146" s="69">
        <v>0</v>
      </c>
      <c r="BB146" s="69">
        <v>0</v>
      </c>
      <c r="BC146" s="69">
        <v>0</v>
      </c>
    </row>
    <row r="147" spans="1:55" s="7" customFormat="1" ht="15" x14ac:dyDescent="0.25">
      <c r="A147" s="10"/>
      <c r="B147" s="10" t="s">
        <v>64</v>
      </c>
      <c r="C147" s="38">
        <v>10</v>
      </c>
      <c r="D147" s="38">
        <v>9</v>
      </c>
      <c r="E147" s="71">
        <v>0.2</v>
      </c>
      <c r="F147" s="71">
        <v>0.2</v>
      </c>
      <c r="G147" s="71">
        <v>0.2</v>
      </c>
      <c r="H147" s="71">
        <v>0.23599999999999999</v>
      </c>
      <c r="I147" s="71">
        <v>0.27200000000000002</v>
      </c>
      <c r="J147" s="71">
        <v>0.307</v>
      </c>
      <c r="K147" s="71">
        <v>0.34300000000000003</v>
      </c>
      <c r="L147" s="71">
        <v>0.379</v>
      </c>
      <c r="M147" s="71">
        <v>0.41399999999999998</v>
      </c>
      <c r="N147" s="71">
        <v>0.45</v>
      </c>
      <c r="O147" s="71">
        <v>0.47</v>
      </c>
      <c r="P147" s="71">
        <v>0.49</v>
      </c>
      <c r="Q147" s="71">
        <v>0.5</v>
      </c>
      <c r="R147" s="71">
        <v>0.52</v>
      </c>
      <c r="S147" s="71">
        <v>0.54</v>
      </c>
      <c r="T147" s="71">
        <v>0.57100000000000006</v>
      </c>
      <c r="U147" s="71">
        <v>0.60200000000000009</v>
      </c>
      <c r="V147" s="71">
        <v>0.63300000000000001</v>
      </c>
      <c r="W147" s="71">
        <v>0.66600000000000004</v>
      </c>
      <c r="X147" s="71">
        <v>0.67800000000000005</v>
      </c>
      <c r="Y147" s="71">
        <v>0.67800000000000005</v>
      </c>
      <c r="Z147" s="71">
        <v>0.69799999999999995</v>
      </c>
      <c r="AA147" s="71">
        <v>0.71599999999999997</v>
      </c>
      <c r="AB147" s="71">
        <v>0.74399999999999999</v>
      </c>
      <c r="AC147" s="71">
        <v>0.74299999999999999</v>
      </c>
      <c r="AD147" s="71">
        <v>0.754</v>
      </c>
      <c r="AE147" s="71">
        <v>0.76900000000000002</v>
      </c>
      <c r="AF147" s="71">
        <v>0.78800000000000003</v>
      </c>
      <c r="AG147" s="71">
        <v>0.78600000000000003</v>
      </c>
      <c r="AH147" s="71">
        <v>0.79300000000000004</v>
      </c>
      <c r="AI147" s="71">
        <v>0.80400000000000005</v>
      </c>
      <c r="AJ147" s="71">
        <v>0.71499999999999997</v>
      </c>
      <c r="AK147" s="70">
        <v>0.73444444444444446</v>
      </c>
      <c r="AL147" s="70">
        <v>0.75388888888888894</v>
      </c>
      <c r="AM147" s="70">
        <v>0.77333333333333343</v>
      </c>
      <c r="AN147" s="70">
        <v>0.79277777777777791</v>
      </c>
      <c r="AO147" s="70">
        <v>0.8122222222222224</v>
      </c>
      <c r="AP147" s="70">
        <v>0.83166666666666689</v>
      </c>
      <c r="AQ147" s="70">
        <v>0.85111111111111137</v>
      </c>
      <c r="AR147" s="70">
        <v>0.87055555555555586</v>
      </c>
      <c r="AS147" s="70">
        <v>0.89</v>
      </c>
      <c r="AT147" s="70">
        <v>0.89500000000000002</v>
      </c>
      <c r="AU147" s="70">
        <v>0.9</v>
      </c>
      <c r="AV147" s="70">
        <v>0.90500000000000003</v>
      </c>
      <c r="AW147" s="70">
        <v>0.91</v>
      </c>
      <c r="AX147" s="70">
        <v>0.91500000000000004</v>
      </c>
      <c r="AY147" s="70">
        <v>0.92</v>
      </c>
      <c r="AZ147" s="70">
        <v>0.92500000000000004</v>
      </c>
      <c r="BA147" s="70">
        <v>0.93</v>
      </c>
      <c r="BB147" s="70">
        <v>0.93500000000000005</v>
      </c>
      <c r="BC147" s="70">
        <v>0.94</v>
      </c>
    </row>
    <row r="148" spans="1:55" s="7" customFormat="1" ht="15" x14ac:dyDescent="0.25">
      <c r="A148" s="10"/>
      <c r="B148" s="10" t="s">
        <v>65</v>
      </c>
      <c r="C148" s="40" t="s">
        <v>28</v>
      </c>
      <c r="D148" s="40" t="s">
        <v>28</v>
      </c>
      <c r="E148" s="71">
        <v>0.20699999999999999</v>
      </c>
      <c r="F148" s="71">
        <v>0.17899999999999999</v>
      </c>
      <c r="G148" s="71">
        <v>0.15</v>
      </c>
      <c r="H148" s="71">
        <v>0.13600000000000001</v>
      </c>
      <c r="I148" s="71">
        <v>0.121</v>
      </c>
      <c r="J148" s="71">
        <v>0.107</v>
      </c>
      <c r="K148" s="71">
        <v>9.2999999999999999E-2</v>
      </c>
      <c r="L148" s="71">
        <v>7.8E-2</v>
      </c>
      <c r="M148" s="71">
        <v>6.4000000000000001E-2</v>
      </c>
      <c r="N148" s="71">
        <v>0.05</v>
      </c>
      <c r="O148" s="71">
        <v>0.05</v>
      </c>
      <c r="P148" s="71">
        <v>0.05</v>
      </c>
      <c r="Q148" s="71">
        <v>0.05</v>
      </c>
      <c r="R148" s="71">
        <v>0.05</v>
      </c>
      <c r="S148" s="71">
        <v>0.05</v>
      </c>
      <c r="T148" s="71">
        <v>3.6999999999999998E-2</v>
      </c>
      <c r="U148" s="71">
        <v>2.5000000000000001E-2</v>
      </c>
      <c r="V148" s="71">
        <v>1.2E-2</v>
      </c>
      <c r="W148" s="71">
        <v>8.9999999999999993E-3</v>
      </c>
      <c r="X148" s="71">
        <v>6.0000000000000001E-3</v>
      </c>
      <c r="Y148" s="71">
        <v>6.0000000000000001E-3</v>
      </c>
      <c r="Z148" s="71">
        <v>5.0000000000000001E-3</v>
      </c>
      <c r="AA148" s="71">
        <v>4.0000000000000001E-3</v>
      </c>
      <c r="AB148" s="71">
        <v>4.0000000000000001E-3</v>
      </c>
      <c r="AC148" s="71">
        <v>3.0000000000000001E-3</v>
      </c>
      <c r="AD148" s="71">
        <v>2E-3</v>
      </c>
      <c r="AE148" s="71">
        <v>2E-3</v>
      </c>
      <c r="AF148" s="71">
        <v>2E-3</v>
      </c>
      <c r="AG148" s="71">
        <v>2E-3</v>
      </c>
      <c r="AH148" s="71">
        <v>1E-3</v>
      </c>
      <c r="AI148" s="71">
        <v>1E-3</v>
      </c>
      <c r="AJ148" s="71">
        <v>1E-3</v>
      </c>
      <c r="AK148" s="70">
        <v>8.8888888888888893E-4</v>
      </c>
      <c r="AL148" s="70">
        <v>7.7777777777777784E-4</v>
      </c>
      <c r="AM148" s="70">
        <v>6.6666666666666675E-4</v>
      </c>
      <c r="AN148" s="70">
        <v>5.5555555555555566E-4</v>
      </c>
      <c r="AO148" s="70">
        <v>4.4444444444444457E-4</v>
      </c>
      <c r="AP148" s="70">
        <v>3.3333333333333348E-4</v>
      </c>
      <c r="AQ148" s="70">
        <v>2.2222222222222237E-4</v>
      </c>
      <c r="AR148" s="70">
        <v>1.1111111111111125E-4</v>
      </c>
      <c r="AS148" s="70">
        <v>0</v>
      </c>
      <c r="AT148" s="70">
        <v>0</v>
      </c>
      <c r="AU148" s="70">
        <v>0</v>
      </c>
      <c r="AV148" s="70">
        <v>0</v>
      </c>
      <c r="AW148" s="70">
        <v>0</v>
      </c>
      <c r="AX148" s="70">
        <v>0</v>
      </c>
      <c r="AY148" s="70">
        <v>0</v>
      </c>
      <c r="AZ148" s="70">
        <v>0</v>
      </c>
      <c r="BA148" s="70">
        <v>0</v>
      </c>
      <c r="BB148" s="70">
        <v>0</v>
      </c>
      <c r="BC148" s="70">
        <v>0</v>
      </c>
    </row>
    <row r="149" spans="1:55" s="7" customFormat="1" ht="15" x14ac:dyDescent="0.25">
      <c r="A149" s="10"/>
      <c r="B149" s="10" t="s">
        <v>66</v>
      </c>
      <c r="C149" s="40" t="s">
        <v>28</v>
      </c>
      <c r="D149" s="40" t="s">
        <v>28</v>
      </c>
      <c r="E149" s="71">
        <v>0.05</v>
      </c>
      <c r="F149" s="71">
        <v>0.05</v>
      </c>
      <c r="G149" s="71">
        <v>0.05</v>
      </c>
      <c r="H149" s="71">
        <v>0.05</v>
      </c>
      <c r="I149" s="71">
        <v>0.05</v>
      </c>
      <c r="J149" s="71">
        <v>0.05</v>
      </c>
      <c r="K149" s="71">
        <v>0.05</v>
      </c>
      <c r="L149" s="71">
        <v>0.05</v>
      </c>
      <c r="M149" s="71">
        <v>0.05</v>
      </c>
      <c r="N149" s="71">
        <v>0.05</v>
      </c>
      <c r="O149" s="71">
        <v>0.05</v>
      </c>
      <c r="P149" s="71">
        <v>0.05</v>
      </c>
      <c r="Q149" s="71">
        <v>0.05</v>
      </c>
      <c r="R149" s="71">
        <v>0.05</v>
      </c>
      <c r="S149" s="71">
        <v>0.05</v>
      </c>
      <c r="T149" s="71">
        <v>4.3999999999999997E-2</v>
      </c>
      <c r="U149" s="71">
        <v>3.6999999999999998E-2</v>
      </c>
      <c r="V149" s="71">
        <v>3.1E-2</v>
      </c>
      <c r="W149" s="71">
        <v>2.4E-2</v>
      </c>
      <c r="X149" s="71">
        <v>1.7999999999999999E-2</v>
      </c>
      <c r="Y149" s="71">
        <v>1.7999999999999999E-2</v>
      </c>
      <c r="Z149" s="71">
        <v>1.2999999999999999E-2</v>
      </c>
      <c r="AA149" s="71">
        <v>1.2E-2</v>
      </c>
      <c r="AB149" s="71">
        <v>1.2999999999999999E-2</v>
      </c>
      <c r="AC149" s="71">
        <v>1.7000000000000001E-2</v>
      </c>
      <c r="AD149" s="71">
        <v>1.2999999999999999E-2</v>
      </c>
      <c r="AE149" s="71">
        <v>1.0999999999999999E-2</v>
      </c>
      <c r="AF149" s="71">
        <v>0.01</v>
      </c>
      <c r="AG149" s="71">
        <v>0.02</v>
      </c>
      <c r="AH149" s="71">
        <v>1.9E-2</v>
      </c>
      <c r="AI149" s="71">
        <v>1.4999999999999999E-2</v>
      </c>
      <c r="AJ149" s="71">
        <v>0.126</v>
      </c>
      <c r="AK149" s="70">
        <v>0.11311111111111111</v>
      </c>
      <c r="AL149" s="70">
        <v>0.10022222222222221</v>
      </c>
      <c r="AM149" s="70">
        <v>8.7333333333333318E-2</v>
      </c>
      <c r="AN149" s="70">
        <v>7.4444444444444424E-2</v>
      </c>
      <c r="AO149" s="70">
        <v>6.1555555555555537E-2</v>
      </c>
      <c r="AP149" s="70">
        <v>4.866666666666665E-2</v>
      </c>
      <c r="AQ149" s="70">
        <v>3.5777777777777763E-2</v>
      </c>
      <c r="AR149" s="70">
        <v>2.2888888888888875E-2</v>
      </c>
      <c r="AS149" s="70">
        <v>0.01</v>
      </c>
      <c r="AT149" s="70">
        <v>0.01</v>
      </c>
      <c r="AU149" s="70">
        <v>0.01</v>
      </c>
      <c r="AV149" s="70">
        <v>0.01</v>
      </c>
      <c r="AW149" s="70">
        <v>0.01</v>
      </c>
      <c r="AX149" s="70">
        <v>0.01</v>
      </c>
      <c r="AY149" s="70">
        <v>0.01</v>
      </c>
      <c r="AZ149" s="70">
        <v>0.01</v>
      </c>
      <c r="BA149" s="70">
        <v>0.01</v>
      </c>
      <c r="BB149" s="70">
        <v>0.01</v>
      </c>
      <c r="BC149" s="70">
        <v>0.01</v>
      </c>
    </row>
    <row r="150" spans="1:55" s="7" customFormat="1" ht="15" x14ac:dyDescent="0.25">
      <c r="A150" s="10"/>
      <c r="B150" s="33" t="s">
        <v>67</v>
      </c>
      <c r="C150" s="36">
        <v>30</v>
      </c>
      <c r="D150" s="36">
        <v>14</v>
      </c>
      <c r="E150" s="64">
        <v>0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  <c r="T150" s="64">
        <v>5.7000000000000002E-2</v>
      </c>
      <c r="U150" s="64">
        <v>6.3E-2</v>
      </c>
      <c r="V150" s="64">
        <v>7.0000000000000007E-2</v>
      </c>
      <c r="W150" s="64">
        <v>7.0999999999999994E-2</v>
      </c>
      <c r="X150" s="64">
        <v>7.8E-2</v>
      </c>
      <c r="Y150" s="64">
        <v>7.8E-2</v>
      </c>
      <c r="Z150" s="64">
        <v>8.2000000000000003E-2</v>
      </c>
      <c r="AA150" s="64">
        <v>8.1000000000000003E-2</v>
      </c>
      <c r="AB150" s="64">
        <v>7.3999999999999996E-2</v>
      </c>
      <c r="AC150" s="64">
        <v>8.8999999999999996E-2</v>
      </c>
      <c r="AD150" s="64">
        <v>9.7000000000000003E-2</v>
      </c>
      <c r="AE150" s="64">
        <v>0.218</v>
      </c>
      <c r="AF150" s="64">
        <v>0.2</v>
      </c>
      <c r="AG150" s="64">
        <v>0.192</v>
      </c>
      <c r="AH150" s="64">
        <v>0.187</v>
      </c>
      <c r="AI150" s="64">
        <v>0.18</v>
      </c>
      <c r="AJ150" s="64">
        <v>0.158</v>
      </c>
      <c r="AK150" s="68">
        <v>0.15155555555555555</v>
      </c>
      <c r="AL150" s="68">
        <v>0.14511111111111111</v>
      </c>
      <c r="AM150" s="68">
        <v>0.13866666666666666</v>
      </c>
      <c r="AN150" s="68">
        <v>0.13222222222222221</v>
      </c>
      <c r="AO150" s="68">
        <v>0.12577777777777777</v>
      </c>
      <c r="AP150" s="68">
        <v>0.11933333333333332</v>
      </c>
      <c r="AQ150" s="68">
        <v>0.11288888888888887</v>
      </c>
      <c r="AR150" s="68">
        <v>0.10644444444444442</v>
      </c>
      <c r="AS150" s="68">
        <v>0.1</v>
      </c>
      <c r="AT150" s="68">
        <v>9.5000000000000001E-2</v>
      </c>
      <c r="AU150" s="68">
        <v>0.09</v>
      </c>
      <c r="AV150" s="68">
        <v>8.4999999999999992E-2</v>
      </c>
      <c r="AW150" s="68">
        <v>7.9999999999999988E-2</v>
      </c>
      <c r="AX150" s="68">
        <v>7.4999999999999983E-2</v>
      </c>
      <c r="AY150" s="68">
        <v>6.9999999999999979E-2</v>
      </c>
      <c r="AZ150" s="68">
        <v>6.4999999999999974E-2</v>
      </c>
      <c r="BA150" s="68">
        <v>5.9999999999999977E-2</v>
      </c>
      <c r="BB150" s="68">
        <v>5.4999999999999979E-2</v>
      </c>
      <c r="BC150" s="68">
        <v>0.05</v>
      </c>
    </row>
    <row r="151" spans="1:55" s="7" customFormat="1" ht="15" x14ac:dyDescent="0.25">
      <c r="A151" s="95"/>
      <c r="B151" s="5" t="s">
        <v>236</v>
      </c>
      <c r="C151" s="96" t="s">
        <v>28</v>
      </c>
      <c r="D151" s="96"/>
      <c r="E151" s="63">
        <v>0</v>
      </c>
      <c r="F151" s="63">
        <v>0</v>
      </c>
      <c r="G151" s="63">
        <v>0</v>
      </c>
      <c r="H151" s="63">
        <v>0</v>
      </c>
      <c r="I151" s="63">
        <v>0</v>
      </c>
      <c r="J151" s="63">
        <v>0</v>
      </c>
      <c r="K151" s="63">
        <v>0</v>
      </c>
      <c r="L151" s="63">
        <v>0</v>
      </c>
      <c r="M151" s="63">
        <v>0</v>
      </c>
      <c r="N151" s="63">
        <v>0</v>
      </c>
      <c r="O151" s="63">
        <v>0</v>
      </c>
      <c r="P151" s="63">
        <v>0</v>
      </c>
      <c r="Q151" s="63">
        <v>0</v>
      </c>
      <c r="R151" s="63">
        <v>0</v>
      </c>
      <c r="S151" s="63">
        <v>0</v>
      </c>
      <c r="T151" s="63">
        <v>0</v>
      </c>
      <c r="U151" s="63">
        <v>0</v>
      </c>
      <c r="V151" s="63">
        <v>0</v>
      </c>
      <c r="W151" s="63">
        <v>0</v>
      </c>
      <c r="X151" s="63">
        <v>0</v>
      </c>
      <c r="Y151" s="63">
        <v>0</v>
      </c>
      <c r="Z151" s="63">
        <v>0</v>
      </c>
      <c r="AA151" s="63">
        <v>0</v>
      </c>
      <c r="AB151" s="63">
        <v>0</v>
      </c>
      <c r="AC151" s="63">
        <v>0</v>
      </c>
      <c r="AD151" s="63">
        <v>0</v>
      </c>
      <c r="AE151" s="63">
        <v>0</v>
      </c>
      <c r="AF151" s="63">
        <v>0</v>
      </c>
      <c r="AG151" s="63">
        <v>0</v>
      </c>
      <c r="AH151" s="63">
        <v>0</v>
      </c>
      <c r="AI151" s="63">
        <v>5.2999999999999999E-2</v>
      </c>
      <c r="AJ151" s="63">
        <v>5.7000000000000002E-2</v>
      </c>
      <c r="AK151" s="69">
        <v>5.7000000000000002E-2</v>
      </c>
      <c r="AL151" s="69">
        <v>5.7000000000000002E-2</v>
      </c>
      <c r="AM151" s="69">
        <v>5.7000000000000002E-2</v>
      </c>
      <c r="AN151" s="69">
        <v>5.7000000000000002E-2</v>
      </c>
      <c r="AO151" s="69">
        <v>5.7000000000000002E-2</v>
      </c>
      <c r="AP151" s="69">
        <v>5.7000000000000002E-2</v>
      </c>
      <c r="AQ151" s="69">
        <v>5.7000000000000002E-2</v>
      </c>
      <c r="AR151" s="69">
        <v>5.7000000000000002E-2</v>
      </c>
      <c r="AS151" s="69">
        <v>5.7000000000000002E-2</v>
      </c>
      <c r="AT151" s="69">
        <v>5.7000000000000002E-2</v>
      </c>
      <c r="AU151" s="69">
        <v>5.7000000000000002E-2</v>
      </c>
      <c r="AV151" s="69">
        <v>5.7000000000000002E-2</v>
      </c>
      <c r="AW151" s="69">
        <v>5.7000000000000002E-2</v>
      </c>
      <c r="AX151" s="69">
        <v>5.7000000000000002E-2</v>
      </c>
      <c r="AY151" s="69">
        <v>5.7000000000000002E-2</v>
      </c>
      <c r="AZ151" s="69">
        <v>5.7000000000000002E-2</v>
      </c>
      <c r="BA151" s="69">
        <v>5.7000000000000002E-2</v>
      </c>
      <c r="BB151" s="69">
        <v>5.7000000000000002E-2</v>
      </c>
      <c r="BC151" s="69">
        <v>5.7000000000000002E-2</v>
      </c>
    </row>
    <row r="152" spans="1:55" s="7" customFormat="1" ht="15" x14ac:dyDescent="0.25">
      <c r="A152" s="10"/>
      <c r="B152" s="5" t="s">
        <v>237</v>
      </c>
      <c r="C152" s="96" t="s">
        <v>28</v>
      </c>
      <c r="D152" s="96"/>
      <c r="E152" s="71">
        <v>0</v>
      </c>
      <c r="F152" s="71">
        <v>0</v>
      </c>
      <c r="G152" s="71">
        <v>0</v>
      </c>
      <c r="H152" s="71">
        <v>0</v>
      </c>
      <c r="I152" s="71">
        <v>0</v>
      </c>
      <c r="J152" s="71">
        <v>0</v>
      </c>
      <c r="K152" s="71">
        <v>0</v>
      </c>
      <c r="L152" s="71">
        <v>0</v>
      </c>
      <c r="M152" s="71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0.63</v>
      </c>
      <c r="AI152" s="71">
        <v>0.51300000000000001</v>
      </c>
      <c r="AJ152" s="71">
        <v>0.498</v>
      </c>
      <c r="AK152" s="70">
        <v>0.498</v>
      </c>
      <c r="AL152" s="70">
        <v>0.498</v>
      </c>
      <c r="AM152" s="70">
        <v>0.498</v>
      </c>
      <c r="AN152" s="70">
        <v>0.498</v>
      </c>
      <c r="AO152" s="70">
        <v>0.498</v>
      </c>
      <c r="AP152" s="70">
        <v>0.498</v>
      </c>
      <c r="AQ152" s="70">
        <v>0.498</v>
      </c>
      <c r="AR152" s="70">
        <v>0.498</v>
      </c>
      <c r="AS152" s="70">
        <v>0.498</v>
      </c>
      <c r="AT152" s="70">
        <v>0.498</v>
      </c>
      <c r="AU152" s="70">
        <v>0.498</v>
      </c>
      <c r="AV152" s="70">
        <v>0.498</v>
      </c>
      <c r="AW152" s="70">
        <v>0.498</v>
      </c>
      <c r="AX152" s="70">
        <v>0.498</v>
      </c>
      <c r="AY152" s="70">
        <v>0.498</v>
      </c>
      <c r="AZ152" s="70">
        <v>0.498</v>
      </c>
      <c r="BA152" s="70">
        <v>0.498</v>
      </c>
      <c r="BB152" s="70">
        <v>0.498</v>
      </c>
      <c r="BC152" s="70">
        <v>0.498</v>
      </c>
    </row>
    <row r="153" spans="1:55" s="7" customFormat="1" ht="15" x14ac:dyDescent="0.25">
      <c r="A153" s="33"/>
      <c r="B153" s="6" t="s">
        <v>238</v>
      </c>
      <c r="C153" s="42" t="s">
        <v>28</v>
      </c>
      <c r="D153" s="42"/>
      <c r="E153" s="64">
        <v>0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  <c r="T153" s="64">
        <v>0</v>
      </c>
      <c r="U153" s="64">
        <v>0</v>
      </c>
      <c r="V153" s="64">
        <v>0</v>
      </c>
      <c r="W153" s="64">
        <v>0</v>
      </c>
      <c r="X153" s="64">
        <v>0</v>
      </c>
      <c r="Y153" s="64">
        <v>0</v>
      </c>
      <c r="Z153" s="64">
        <v>0</v>
      </c>
      <c r="AA153" s="64">
        <v>0</v>
      </c>
      <c r="AB153" s="64">
        <v>0</v>
      </c>
      <c r="AC153" s="64">
        <v>0</v>
      </c>
      <c r="AD153" s="64">
        <v>0</v>
      </c>
      <c r="AE153" s="64">
        <v>0</v>
      </c>
      <c r="AF153" s="64">
        <v>0</v>
      </c>
      <c r="AG153" s="64">
        <v>0</v>
      </c>
      <c r="AH153" s="64">
        <v>0.37</v>
      </c>
      <c r="AI153" s="64">
        <v>0.434</v>
      </c>
      <c r="AJ153" s="64">
        <v>0.44500000000000001</v>
      </c>
      <c r="AK153" s="68">
        <v>0.44500000000000001</v>
      </c>
      <c r="AL153" s="68">
        <v>0.44500000000000001</v>
      </c>
      <c r="AM153" s="68">
        <v>0.44500000000000001</v>
      </c>
      <c r="AN153" s="68">
        <v>0.44500000000000001</v>
      </c>
      <c r="AO153" s="68">
        <v>0.44500000000000001</v>
      </c>
      <c r="AP153" s="68">
        <v>0.44500000000000001</v>
      </c>
      <c r="AQ153" s="68">
        <v>0.44500000000000001</v>
      </c>
      <c r="AR153" s="68">
        <v>0.44500000000000001</v>
      </c>
      <c r="AS153" s="68">
        <v>0.44500000000000001</v>
      </c>
      <c r="AT153" s="68">
        <v>0.44500000000000001</v>
      </c>
      <c r="AU153" s="68">
        <v>0.44500000000000001</v>
      </c>
      <c r="AV153" s="68">
        <v>0.44500000000000001</v>
      </c>
      <c r="AW153" s="68">
        <v>0.44500000000000001</v>
      </c>
      <c r="AX153" s="68">
        <v>0.44500000000000001</v>
      </c>
      <c r="AY153" s="68">
        <v>0.44500000000000001</v>
      </c>
      <c r="AZ153" s="68">
        <v>0.44500000000000001</v>
      </c>
      <c r="BA153" s="68">
        <v>0.44500000000000001</v>
      </c>
      <c r="BB153" s="68">
        <v>0.44500000000000001</v>
      </c>
      <c r="BC153" s="68">
        <v>0.44500000000000001</v>
      </c>
    </row>
    <row r="154" spans="1:55" s="7" customFormat="1" ht="15" x14ac:dyDescent="0.25">
      <c r="A154" s="21" t="s">
        <v>4</v>
      </c>
      <c r="B154" s="44" t="s">
        <v>63</v>
      </c>
      <c r="C154" s="101">
        <v>20</v>
      </c>
      <c r="D154" s="101">
        <v>7</v>
      </c>
      <c r="E154" s="71">
        <v>0.51100000000000001</v>
      </c>
      <c r="F154" s="71">
        <v>0.55600000000000005</v>
      </c>
      <c r="G154" s="71">
        <v>0.6</v>
      </c>
      <c r="H154" s="71">
        <v>0.6</v>
      </c>
      <c r="I154" s="71">
        <v>0.6</v>
      </c>
      <c r="J154" s="71">
        <v>0.6</v>
      </c>
      <c r="K154" s="71">
        <v>0.6</v>
      </c>
      <c r="L154" s="71">
        <v>0.6</v>
      </c>
      <c r="M154" s="71">
        <v>0.6</v>
      </c>
      <c r="N154" s="71">
        <v>0.6</v>
      </c>
      <c r="O154" s="71">
        <v>0.57999999999999996</v>
      </c>
      <c r="P154" s="71">
        <v>0.56999999999999995</v>
      </c>
      <c r="Q154" s="71">
        <v>0.56000000000000005</v>
      </c>
      <c r="R154" s="71">
        <v>0.55000000000000004</v>
      </c>
      <c r="S154" s="71">
        <v>0.53</v>
      </c>
      <c r="T154" s="71">
        <v>0.53</v>
      </c>
      <c r="U154" s="71">
        <v>0.53</v>
      </c>
      <c r="V154" s="71">
        <v>0.53</v>
      </c>
      <c r="W154" s="71">
        <v>0.52900000000000003</v>
      </c>
      <c r="X154" s="71">
        <v>0.53800000000000003</v>
      </c>
      <c r="Y154" s="71">
        <v>0.53800000000000003</v>
      </c>
      <c r="Z154" s="71">
        <v>0.53200000000000003</v>
      </c>
      <c r="AA154" s="71">
        <v>0.51500000000000001</v>
      </c>
      <c r="AB154" s="71">
        <v>0.46400000000000002</v>
      </c>
      <c r="AC154" s="71">
        <v>0.437</v>
      </c>
      <c r="AD154" s="71">
        <v>0.39800000000000002</v>
      </c>
      <c r="AE154" s="71">
        <v>0</v>
      </c>
      <c r="AF154" s="71">
        <v>0</v>
      </c>
      <c r="AG154" s="71">
        <v>0</v>
      </c>
      <c r="AH154" s="71">
        <v>0</v>
      </c>
      <c r="AI154" s="71">
        <v>0</v>
      </c>
      <c r="AJ154" s="71">
        <v>0</v>
      </c>
      <c r="AK154" s="69">
        <v>0</v>
      </c>
      <c r="AL154" s="69">
        <v>0</v>
      </c>
      <c r="AM154" s="69">
        <v>0</v>
      </c>
      <c r="AN154" s="69">
        <v>0</v>
      </c>
      <c r="AO154" s="69">
        <v>0</v>
      </c>
      <c r="AP154" s="69">
        <v>0</v>
      </c>
      <c r="AQ154" s="69">
        <v>0</v>
      </c>
      <c r="AR154" s="69">
        <v>0</v>
      </c>
      <c r="AS154" s="69">
        <v>0</v>
      </c>
      <c r="AT154" s="69">
        <v>0</v>
      </c>
      <c r="AU154" s="69">
        <v>0</v>
      </c>
      <c r="AV154" s="69">
        <v>0</v>
      </c>
      <c r="AW154" s="69">
        <v>0</v>
      </c>
      <c r="AX154" s="69">
        <v>0</v>
      </c>
      <c r="AY154" s="69">
        <v>0</v>
      </c>
      <c r="AZ154" s="69">
        <v>0</v>
      </c>
      <c r="BA154" s="69">
        <v>0</v>
      </c>
      <c r="BB154" s="69">
        <v>0</v>
      </c>
      <c r="BC154" s="69">
        <v>0</v>
      </c>
    </row>
    <row r="155" spans="1:55" s="7" customFormat="1" ht="15" x14ac:dyDescent="0.25">
      <c r="A155" s="21"/>
      <c r="B155" s="44" t="s">
        <v>65</v>
      </c>
      <c r="C155" s="45" t="s">
        <v>28</v>
      </c>
      <c r="D155" s="45" t="s">
        <v>28</v>
      </c>
      <c r="E155" s="71">
        <v>0.221</v>
      </c>
      <c r="F155" s="71">
        <v>0.186</v>
      </c>
      <c r="G155" s="71">
        <v>0.15</v>
      </c>
      <c r="H155" s="71">
        <v>0.13600000000000001</v>
      </c>
      <c r="I155" s="71">
        <v>0.121</v>
      </c>
      <c r="J155" s="71">
        <v>0.107</v>
      </c>
      <c r="K155" s="71">
        <v>9.2999999999999999E-2</v>
      </c>
      <c r="L155" s="71">
        <v>7.9000000000000001E-2</v>
      </c>
      <c r="M155" s="71">
        <v>6.4000000000000001E-2</v>
      </c>
      <c r="N155" s="71">
        <v>0.05</v>
      </c>
      <c r="O155" s="71">
        <v>0.05</v>
      </c>
      <c r="P155" s="71">
        <v>0.04</v>
      </c>
      <c r="Q155" s="71">
        <v>0.04</v>
      </c>
      <c r="R155" s="71">
        <v>0.04</v>
      </c>
      <c r="S155" s="71">
        <v>0.03</v>
      </c>
      <c r="T155" s="71">
        <v>3.2000000000000001E-2</v>
      </c>
      <c r="U155" s="71">
        <v>3.5000000000000003E-2</v>
      </c>
      <c r="V155" s="71">
        <v>3.6999999999999998E-2</v>
      </c>
      <c r="W155" s="71">
        <v>2.5999999999999999E-2</v>
      </c>
      <c r="X155" s="71">
        <v>1.7000000000000001E-2</v>
      </c>
      <c r="Y155" s="71">
        <v>1.7000000000000001E-2</v>
      </c>
      <c r="Z155" s="71">
        <v>1.2E-2</v>
      </c>
      <c r="AA155" s="71">
        <v>0.01</v>
      </c>
      <c r="AB155" s="71">
        <v>0.01</v>
      </c>
      <c r="AC155" s="71">
        <v>8.0000000000000002E-3</v>
      </c>
      <c r="AD155" s="71">
        <v>6.0000000000000001E-3</v>
      </c>
      <c r="AE155" s="71">
        <v>6.0000000000000001E-3</v>
      </c>
      <c r="AF155" s="71">
        <v>5.0000000000000001E-3</v>
      </c>
      <c r="AG155" s="71">
        <v>4.0000000000000001E-3</v>
      </c>
      <c r="AH155" s="71">
        <v>4.0000000000000001E-3</v>
      </c>
      <c r="AI155" s="71">
        <v>4.0000000000000001E-3</v>
      </c>
      <c r="AJ155" s="71">
        <v>4.0000000000000001E-3</v>
      </c>
      <c r="AK155" s="70">
        <v>3.6666666666666666E-3</v>
      </c>
      <c r="AL155" s="70">
        <v>3.3333333333333331E-3</v>
      </c>
      <c r="AM155" s="70">
        <v>2.9999999999999996E-3</v>
      </c>
      <c r="AN155" s="70">
        <v>2.6666666666666661E-3</v>
      </c>
      <c r="AO155" s="70">
        <v>2.3333333333333327E-3</v>
      </c>
      <c r="AP155" s="70">
        <v>1.9999999999999992E-3</v>
      </c>
      <c r="AQ155" s="70">
        <v>1.6666666666666659E-3</v>
      </c>
      <c r="AR155" s="70">
        <v>1.3333333333333326E-3</v>
      </c>
      <c r="AS155" s="70">
        <v>1E-3</v>
      </c>
      <c r="AT155" s="70">
        <v>1E-3</v>
      </c>
      <c r="AU155" s="70">
        <v>1E-3</v>
      </c>
      <c r="AV155" s="70">
        <v>1E-3</v>
      </c>
      <c r="AW155" s="70">
        <v>1E-3</v>
      </c>
      <c r="AX155" s="70">
        <v>1E-3</v>
      </c>
      <c r="AY155" s="70">
        <v>1E-3</v>
      </c>
      <c r="AZ155" s="70">
        <v>1E-3</v>
      </c>
      <c r="BA155" s="70">
        <v>1E-3</v>
      </c>
      <c r="BB155" s="70">
        <v>1E-3</v>
      </c>
      <c r="BC155" s="70">
        <v>1E-3</v>
      </c>
    </row>
    <row r="156" spans="1:55" s="7" customFormat="1" ht="15" x14ac:dyDescent="0.25">
      <c r="A156" s="21"/>
      <c r="B156" s="44" t="s">
        <v>62</v>
      </c>
      <c r="C156" s="45" t="s">
        <v>28</v>
      </c>
      <c r="D156" s="45" t="s">
        <v>28</v>
      </c>
      <c r="E156" s="71">
        <v>3.9E-2</v>
      </c>
      <c r="F156" s="71">
        <v>4.3999999999999997E-2</v>
      </c>
      <c r="G156" s="71">
        <v>0.05</v>
      </c>
      <c r="H156" s="71">
        <v>4.3999999999999997E-2</v>
      </c>
      <c r="I156" s="71">
        <v>3.9E-2</v>
      </c>
      <c r="J156" s="71">
        <v>3.3000000000000002E-2</v>
      </c>
      <c r="K156" s="71">
        <v>2.7E-2</v>
      </c>
      <c r="L156" s="71">
        <v>2.1000000000000001E-2</v>
      </c>
      <c r="M156" s="71">
        <v>1.6E-2</v>
      </c>
      <c r="N156" s="71">
        <v>0.01</v>
      </c>
      <c r="O156" s="71">
        <v>0.01</v>
      </c>
      <c r="P156" s="71">
        <v>0.01</v>
      </c>
      <c r="Q156" s="71">
        <v>0.01</v>
      </c>
      <c r="R156" s="71">
        <v>0.01</v>
      </c>
      <c r="S156" s="71">
        <v>0.01</v>
      </c>
      <c r="T156" s="71">
        <v>0.02</v>
      </c>
      <c r="U156" s="71">
        <v>3.1E-2</v>
      </c>
      <c r="V156" s="71">
        <v>4.1000000000000002E-2</v>
      </c>
      <c r="W156" s="71">
        <v>3.2000000000000001E-2</v>
      </c>
      <c r="X156" s="71">
        <v>2.3E-2</v>
      </c>
      <c r="Y156" s="71">
        <v>2.3E-2</v>
      </c>
      <c r="Z156" s="71">
        <v>1.7999999999999999E-2</v>
      </c>
      <c r="AA156" s="71">
        <v>1.4999999999999999E-2</v>
      </c>
      <c r="AB156" s="71">
        <v>1.4E-2</v>
      </c>
      <c r="AC156" s="71">
        <v>1.2999999999999999E-2</v>
      </c>
      <c r="AD156" s="71">
        <v>0.01</v>
      </c>
      <c r="AE156" s="71">
        <v>8.9999999999999993E-3</v>
      </c>
      <c r="AF156" s="71">
        <v>8.0000000000000002E-3</v>
      </c>
      <c r="AG156" s="71">
        <v>8.0000000000000002E-3</v>
      </c>
      <c r="AH156" s="71">
        <v>7.0000000000000001E-3</v>
      </c>
      <c r="AI156" s="71">
        <v>5.0000000000000001E-3</v>
      </c>
      <c r="AJ156" s="71">
        <v>6.0000000000000001E-3</v>
      </c>
      <c r="AK156" s="70">
        <v>5.7777777777777775E-3</v>
      </c>
      <c r="AL156" s="70">
        <v>5.5555555555555549E-3</v>
      </c>
      <c r="AM156" s="70">
        <v>5.3333333333333323E-3</v>
      </c>
      <c r="AN156" s="70">
        <v>5.1111111111111097E-3</v>
      </c>
      <c r="AO156" s="70">
        <v>4.8888888888888871E-3</v>
      </c>
      <c r="AP156" s="70">
        <v>4.6666666666666645E-3</v>
      </c>
      <c r="AQ156" s="70">
        <v>4.4444444444444418E-3</v>
      </c>
      <c r="AR156" s="70">
        <v>4.2222222222222192E-3</v>
      </c>
      <c r="AS156" s="70">
        <v>4.0000000000000001E-3</v>
      </c>
      <c r="AT156" s="70">
        <v>4.0000000000000001E-3</v>
      </c>
      <c r="AU156" s="70">
        <v>4.0000000000000001E-3</v>
      </c>
      <c r="AV156" s="70">
        <v>4.0000000000000001E-3</v>
      </c>
      <c r="AW156" s="70">
        <v>4.0000000000000001E-3</v>
      </c>
      <c r="AX156" s="70">
        <v>4.0000000000000001E-3</v>
      </c>
      <c r="AY156" s="70">
        <v>4.0000000000000001E-3</v>
      </c>
      <c r="AZ156" s="70">
        <v>4.0000000000000001E-3</v>
      </c>
      <c r="BA156" s="70">
        <v>4.0000000000000001E-3</v>
      </c>
      <c r="BB156" s="70">
        <v>4.0000000000000001E-3</v>
      </c>
      <c r="BC156" s="70">
        <v>4.0000000000000001E-3</v>
      </c>
    </row>
    <row r="157" spans="1:55" s="7" customFormat="1" ht="15" x14ac:dyDescent="0.25">
      <c r="A157" s="21"/>
      <c r="B157" s="44" t="s">
        <v>68</v>
      </c>
      <c r="C157" s="35">
        <v>20</v>
      </c>
      <c r="D157" s="35">
        <v>7</v>
      </c>
      <c r="E157" s="71">
        <v>0</v>
      </c>
      <c r="F157" s="71">
        <v>0</v>
      </c>
      <c r="G157" s="71">
        <v>0</v>
      </c>
      <c r="H157" s="71">
        <v>7.0000000000000001E-3</v>
      </c>
      <c r="I157" s="71">
        <v>1.4E-2</v>
      </c>
      <c r="J157" s="71">
        <v>2.1000000000000001E-2</v>
      </c>
      <c r="K157" s="71">
        <v>2.9000000000000001E-2</v>
      </c>
      <c r="L157" s="71">
        <v>3.5999999999999997E-2</v>
      </c>
      <c r="M157" s="71">
        <v>4.2999999999999997E-2</v>
      </c>
      <c r="N157" s="71">
        <v>0.05</v>
      </c>
      <c r="O157" s="71">
        <v>0.05</v>
      </c>
      <c r="P157" s="71">
        <v>0.05</v>
      </c>
      <c r="Q157" s="71">
        <v>0.05</v>
      </c>
      <c r="R157" s="71">
        <v>0.05</v>
      </c>
      <c r="S157" s="71">
        <v>0.05</v>
      </c>
      <c r="T157" s="71">
        <v>3.5000000000000003E-2</v>
      </c>
      <c r="U157" s="71">
        <v>2.1000000000000001E-2</v>
      </c>
      <c r="V157" s="71">
        <v>6.0000000000000001E-3</v>
      </c>
      <c r="W157" s="71">
        <v>5.0000000000000001E-3</v>
      </c>
      <c r="X157" s="71">
        <v>5.0000000000000001E-3</v>
      </c>
      <c r="Y157" s="71">
        <v>5.0000000000000001E-3</v>
      </c>
      <c r="Z157" s="71">
        <v>5.0000000000000001E-3</v>
      </c>
      <c r="AA157" s="71">
        <v>5.0000000000000001E-3</v>
      </c>
      <c r="AB157" s="71">
        <v>7.0000000000000001E-3</v>
      </c>
      <c r="AC157" s="71">
        <v>6.0000000000000001E-3</v>
      </c>
      <c r="AD157" s="71">
        <v>6.0000000000000001E-3</v>
      </c>
      <c r="AE157" s="71">
        <v>5.0000000000000001E-3</v>
      </c>
      <c r="AF157" s="71">
        <v>6.0000000000000001E-3</v>
      </c>
      <c r="AG157" s="71">
        <v>7.0000000000000001E-3</v>
      </c>
      <c r="AH157" s="71">
        <v>8.9999999999999993E-3</v>
      </c>
      <c r="AI157" s="71">
        <v>5.0000000000000001E-3</v>
      </c>
      <c r="AJ157" s="71">
        <v>5.0000000000000001E-3</v>
      </c>
      <c r="AK157" s="70">
        <v>5.0000000000000001E-3</v>
      </c>
      <c r="AL157" s="70">
        <v>5.0000000000000001E-3</v>
      </c>
      <c r="AM157" s="70">
        <v>5.0000000000000001E-3</v>
      </c>
      <c r="AN157" s="70">
        <v>5.0000000000000001E-3</v>
      </c>
      <c r="AO157" s="70">
        <v>5.0000000000000001E-3</v>
      </c>
      <c r="AP157" s="70">
        <v>5.0000000000000001E-3</v>
      </c>
      <c r="AQ157" s="70">
        <v>5.0000000000000001E-3</v>
      </c>
      <c r="AR157" s="70">
        <v>5.0000000000000001E-3</v>
      </c>
      <c r="AS157" s="70">
        <v>5.0000000000000001E-3</v>
      </c>
      <c r="AT157" s="70">
        <v>5.0000000000000001E-3</v>
      </c>
      <c r="AU157" s="70">
        <v>5.0000000000000001E-3</v>
      </c>
      <c r="AV157" s="70">
        <v>5.0000000000000001E-3</v>
      </c>
      <c r="AW157" s="70">
        <v>5.0000000000000001E-3</v>
      </c>
      <c r="AX157" s="70">
        <v>5.0000000000000001E-3</v>
      </c>
      <c r="AY157" s="70">
        <v>5.0000000000000001E-3</v>
      </c>
      <c r="AZ157" s="70">
        <v>5.0000000000000001E-3</v>
      </c>
      <c r="BA157" s="70">
        <v>5.0000000000000001E-3</v>
      </c>
      <c r="BB157" s="70">
        <v>5.0000000000000001E-3</v>
      </c>
      <c r="BC157" s="70">
        <v>5.0000000000000001E-3</v>
      </c>
    </row>
    <row r="158" spans="1:55" s="7" customFormat="1" ht="15" x14ac:dyDescent="0.25">
      <c r="A158" s="39"/>
      <c r="B158" s="44" t="s">
        <v>69</v>
      </c>
      <c r="C158" s="35">
        <v>20</v>
      </c>
      <c r="D158" s="35">
        <v>8</v>
      </c>
      <c r="E158" s="71">
        <v>0</v>
      </c>
      <c r="F158" s="71">
        <v>0</v>
      </c>
      <c r="G158" s="71">
        <v>0</v>
      </c>
      <c r="H158" s="71">
        <v>0</v>
      </c>
      <c r="I158" s="71">
        <v>0</v>
      </c>
      <c r="J158" s="71">
        <v>0</v>
      </c>
      <c r="K158" s="71">
        <v>0</v>
      </c>
      <c r="L158" s="71">
        <v>0</v>
      </c>
      <c r="M158" s="71">
        <v>0</v>
      </c>
      <c r="N158" s="71">
        <v>0</v>
      </c>
      <c r="O158" s="71">
        <v>0</v>
      </c>
      <c r="P158" s="71">
        <v>0</v>
      </c>
      <c r="Q158" s="71">
        <v>0</v>
      </c>
      <c r="R158" s="71">
        <v>0</v>
      </c>
      <c r="S158" s="71">
        <v>0</v>
      </c>
      <c r="T158" s="71">
        <v>0.03</v>
      </c>
      <c r="U158" s="71">
        <v>3.9E-2</v>
      </c>
      <c r="V158" s="71">
        <v>4.9000000000000002E-2</v>
      </c>
      <c r="W158" s="71">
        <v>6.0999999999999999E-2</v>
      </c>
      <c r="X158" s="71">
        <v>6.8000000000000005E-2</v>
      </c>
      <c r="Y158" s="71">
        <v>6.8000000000000005E-2</v>
      </c>
      <c r="Z158" s="71">
        <v>8.2000000000000003E-2</v>
      </c>
      <c r="AA158" s="71">
        <v>9.8000000000000004E-2</v>
      </c>
      <c r="AB158" s="71">
        <v>0.129</v>
      </c>
      <c r="AC158" s="71">
        <v>0.14799999999999999</v>
      </c>
      <c r="AD158" s="71">
        <v>0.187</v>
      </c>
      <c r="AE158" s="71">
        <v>0.57100000000000006</v>
      </c>
      <c r="AF158" s="71">
        <v>0.497</v>
      </c>
      <c r="AG158" s="71">
        <v>0.49199999999999999</v>
      </c>
      <c r="AH158" s="71">
        <v>0.49099999999999999</v>
      </c>
      <c r="AI158" s="71">
        <v>0.48899999999999999</v>
      </c>
      <c r="AJ158" s="71">
        <v>0.496</v>
      </c>
      <c r="AK158" s="70">
        <v>0.48533333333333334</v>
      </c>
      <c r="AL158" s="70">
        <v>0.47466666666666668</v>
      </c>
      <c r="AM158" s="70">
        <v>0.46400000000000002</v>
      </c>
      <c r="AN158" s="70">
        <v>0.45333333333333337</v>
      </c>
      <c r="AO158" s="70">
        <v>0.44266666666666671</v>
      </c>
      <c r="AP158" s="70">
        <v>0.43200000000000005</v>
      </c>
      <c r="AQ158" s="70">
        <v>0.42133333333333339</v>
      </c>
      <c r="AR158" s="70">
        <v>0.41066666666666674</v>
      </c>
      <c r="AS158" s="70">
        <v>0.4</v>
      </c>
      <c r="AT158" s="70">
        <v>0.38500000000000001</v>
      </c>
      <c r="AU158" s="70">
        <v>0.37</v>
      </c>
      <c r="AV158" s="70">
        <v>0.35499999999999998</v>
      </c>
      <c r="AW158" s="70">
        <v>0.33999999999999997</v>
      </c>
      <c r="AX158" s="70">
        <v>0.32499999999999996</v>
      </c>
      <c r="AY158" s="70">
        <v>0.30999999999999994</v>
      </c>
      <c r="AZ158" s="70">
        <v>0.29499999999999993</v>
      </c>
      <c r="BA158" s="70">
        <v>0.27999999999999992</v>
      </c>
      <c r="BB158" s="70">
        <v>0.2649999999999999</v>
      </c>
      <c r="BC158" s="70">
        <v>0.25</v>
      </c>
    </row>
    <row r="159" spans="1:55" s="7" customFormat="1" ht="15" x14ac:dyDescent="0.25">
      <c r="A159" s="21"/>
      <c r="B159" s="44" t="s">
        <v>171</v>
      </c>
      <c r="C159" s="35">
        <v>15</v>
      </c>
      <c r="D159" s="35">
        <v>8</v>
      </c>
      <c r="E159" s="71">
        <v>0</v>
      </c>
      <c r="F159" s="71">
        <v>0</v>
      </c>
      <c r="G159" s="71">
        <v>0</v>
      </c>
      <c r="H159" s="71">
        <v>0</v>
      </c>
      <c r="I159" s="71">
        <v>0</v>
      </c>
      <c r="J159" s="71">
        <v>0</v>
      </c>
      <c r="K159" s="71">
        <v>0</v>
      </c>
      <c r="L159" s="71">
        <v>0</v>
      </c>
      <c r="M159" s="71">
        <v>0</v>
      </c>
      <c r="N159" s="71">
        <v>0</v>
      </c>
      <c r="O159" s="71">
        <v>0</v>
      </c>
      <c r="P159" s="71">
        <v>0</v>
      </c>
      <c r="Q159" s="71">
        <v>0</v>
      </c>
      <c r="R159" s="71">
        <v>0</v>
      </c>
      <c r="S159" s="71">
        <v>0</v>
      </c>
      <c r="T159" s="71">
        <v>0.29099999999999998</v>
      </c>
      <c r="U159" s="71">
        <v>0.28399999999999997</v>
      </c>
      <c r="V159" s="71">
        <v>0.27800000000000002</v>
      </c>
      <c r="W159" s="71">
        <v>0.27700000000000002</v>
      </c>
      <c r="X159" s="71">
        <v>0.27300000000000002</v>
      </c>
      <c r="Y159" s="71">
        <v>0.27300000000000002</v>
      </c>
      <c r="Z159" s="71">
        <v>0.27600000000000002</v>
      </c>
      <c r="AA159" s="71">
        <v>0.27800000000000002</v>
      </c>
      <c r="AB159" s="71">
        <v>0.29599999999999999</v>
      </c>
      <c r="AC159" s="71">
        <v>0.30199999999999999</v>
      </c>
      <c r="AD159" s="71">
        <v>0.30499999999999999</v>
      </c>
      <c r="AE159" s="71">
        <v>0.316</v>
      </c>
      <c r="AF159" s="71">
        <v>0.38300000000000001</v>
      </c>
      <c r="AG159" s="71">
        <v>0.38300000000000001</v>
      </c>
      <c r="AH159" s="71">
        <v>0.38300000000000001</v>
      </c>
      <c r="AI159" s="71">
        <v>0.39</v>
      </c>
      <c r="AJ159" s="71">
        <v>0.38400000000000001</v>
      </c>
      <c r="AK159" s="70">
        <v>0.3968888888888889</v>
      </c>
      <c r="AL159" s="70">
        <v>0.4097777777777778</v>
      </c>
      <c r="AM159" s="70">
        <v>0.42266666666666669</v>
      </c>
      <c r="AN159" s="70">
        <v>0.43555555555555558</v>
      </c>
      <c r="AO159" s="70">
        <v>0.44844444444444448</v>
      </c>
      <c r="AP159" s="70">
        <v>0.46133333333333337</v>
      </c>
      <c r="AQ159" s="70">
        <v>0.47422222222222227</v>
      </c>
      <c r="AR159" s="70">
        <v>0.48711111111111116</v>
      </c>
      <c r="AS159" s="70">
        <v>0.5</v>
      </c>
      <c r="AT159" s="70">
        <v>0.51700000000000002</v>
      </c>
      <c r="AU159" s="70">
        <v>0.53400000000000003</v>
      </c>
      <c r="AV159" s="70">
        <v>0.55100000000000005</v>
      </c>
      <c r="AW159" s="70">
        <v>0.56800000000000006</v>
      </c>
      <c r="AX159" s="70">
        <v>0.58500000000000008</v>
      </c>
      <c r="AY159" s="70">
        <v>0.60200000000000009</v>
      </c>
      <c r="AZ159" s="70">
        <v>0.61900000000000011</v>
      </c>
      <c r="BA159" s="70">
        <v>0.63600000000000012</v>
      </c>
      <c r="BB159" s="70">
        <v>0.65300000000000014</v>
      </c>
      <c r="BC159" s="70">
        <v>0.67</v>
      </c>
    </row>
    <row r="160" spans="1:55" s="7" customFormat="1" ht="15" x14ac:dyDescent="0.25">
      <c r="A160" s="97"/>
      <c r="B160" s="33" t="s">
        <v>170</v>
      </c>
      <c r="C160" s="36">
        <v>10</v>
      </c>
      <c r="D160" s="36">
        <v>7</v>
      </c>
      <c r="E160" s="64">
        <v>0.22900000000000001</v>
      </c>
      <c r="F160" s="64">
        <v>0.214</v>
      </c>
      <c r="G160" s="64">
        <v>0.2</v>
      </c>
      <c r="H160" s="64">
        <v>0.21299999999999999</v>
      </c>
      <c r="I160" s="64">
        <v>0.22600000000000001</v>
      </c>
      <c r="J160" s="64">
        <v>0.23899999999999999</v>
      </c>
      <c r="K160" s="64">
        <v>0.251</v>
      </c>
      <c r="L160" s="64">
        <v>0.26400000000000001</v>
      </c>
      <c r="M160" s="64">
        <v>0.27700000000000002</v>
      </c>
      <c r="N160" s="64">
        <v>0.28999999999999998</v>
      </c>
      <c r="O160" s="64">
        <v>0.31</v>
      </c>
      <c r="P160" s="64">
        <v>0.33</v>
      </c>
      <c r="Q160" s="64">
        <v>0.34</v>
      </c>
      <c r="R160" s="64">
        <v>0.35</v>
      </c>
      <c r="S160" s="64">
        <v>0.38</v>
      </c>
      <c r="T160" s="64">
        <v>6.2E-2</v>
      </c>
      <c r="U160" s="64">
        <v>0.06</v>
      </c>
      <c r="V160" s="64">
        <v>5.8999999999999997E-2</v>
      </c>
      <c r="W160" s="64">
        <v>7.0000000000000007E-2</v>
      </c>
      <c r="X160" s="64">
        <v>7.5999999999999998E-2</v>
      </c>
      <c r="Y160" s="64">
        <v>7.5999999999999998E-2</v>
      </c>
      <c r="Z160" s="64">
        <v>7.4999999999999997E-2</v>
      </c>
      <c r="AA160" s="64">
        <v>7.9000000000000001E-2</v>
      </c>
      <c r="AB160" s="64">
        <v>0.08</v>
      </c>
      <c r="AC160" s="64">
        <v>8.5999999999999993E-2</v>
      </c>
      <c r="AD160" s="64">
        <v>8.7999999999999995E-2</v>
      </c>
      <c r="AE160" s="64">
        <v>9.2999999999999999E-2</v>
      </c>
      <c r="AF160" s="64">
        <v>0.10100000000000001</v>
      </c>
      <c r="AG160" s="64">
        <v>0.106</v>
      </c>
      <c r="AH160" s="64">
        <v>0.106</v>
      </c>
      <c r="AI160" s="64">
        <v>0.107</v>
      </c>
      <c r="AJ160" s="64">
        <v>0.105</v>
      </c>
      <c r="AK160" s="68">
        <v>0.10333333333333333</v>
      </c>
      <c r="AL160" s="68">
        <v>0.10166666666666667</v>
      </c>
      <c r="AM160" s="68">
        <v>0.1</v>
      </c>
      <c r="AN160" s="68">
        <v>9.8333333333333342E-2</v>
      </c>
      <c r="AO160" s="68">
        <v>9.6666666666666679E-2</v>
      </c>
      <c r="AP160" s="68">
        <v>9.5000000000000015E-2</v>
      </c>
      <c r="AQ160" s="68">
        <v>9.3333333333333351E-2</v>
      </c>
      <c r="AR160" s="68">
        <v>9.1666666666666688E-2</v>
      </c>
      <c r="AS160" s="68">
        <v>0.09</v>
      </c>
      <c r="AT160" s="68">
        <v>8.7999999999999995E-2</v>
      </c>
      <c r="AU160" s="68">
        <v>8.5999999999999993E-2</v>
      </c>
      <c r="AV160" s="68">
        <v>8.3999999999999991E-2</v>
      </c>
      <c r="AW160" s="68">
        <v>8.199999999999999E-2</v>
      </c>
      <c r="AX160" s="68">
        <v>7.9999999999999988E-2</v>
      </c>
      <c r="AY160" s="68">
        <v>7.7999999999999986E-2</v>
      </c>
      <c r="AZ160" s="68">
        <v>7.5999999999999984E-2</v>
      </c>
      <c r="BA160" s="68">
        <v>7.3999999999999982E-2</v>
      </c>
      <c r="BB160" s="68">
        <v>7.1999999999999981E-2</v>
      </c>
      <c r="BC160" s="68">
        <v>7.0000000000000007E-2</v>
      </c>
    </row>
    <row r="161" spans="1:55" s="7" customFormat="1" ht="15" x14ac:dyDescent="0.25">
      <c r="A161" s="95"/>
      <c r="B161" s="5" t="s">
        <v>236</v>
      </c>
      <c r="C161" s="96" t="s">
        <v>28</v>
      </c>
      <c r="D161" s="96"/>
      <c r="E161" s="63">
        <v>0</v>
      </c>
      <c r="F161" s="63">
        <v>0</v>
      </c>
      <c r="G161" s="63">
        <v>0</v>
      </c>
      <c r="H161" s="63">
        <v>0</v>
      </c>
      <c r="I161" s="63">
        <v>0</v>
      </c>
      <c r="J161" s="63">
        <v>0</v>
      </c>
      <c r="K161" s="63">
        <v>0</v>
      </c>
      <c r="L161" s="63">
        <v>0</v>
      </c>
      <c r="M161" s="63">
        <v>0</v>
      </c>
      <c r="N161" s="63">
        <v>0</v>
      </c>
      <c r="O161" s="63">
        <v>0</v>
      </c>
      <c r="P161" s="63">
        <v>0</v>
      </c>
      <c r="Q161" s="63">
        <v>0</v>
      </c>
      <c r="R161" s="63">
        <v>0</v>
      </c>
      <c r="S161" s="63">
        <v>0</v>
      </c>
      <c r="T161" s="63">
        <v>0</v>
      </c>
      <c r="U161" s="63">
        <v>0</v>
      </c>
      <c r="V161" s="63">
        <v>0</v>
      </c>
      <c r="W161" s="63">
        <v>0</v>
      </c>
      <c r="X161" s="63">
        <v>0</v>
      </c>
      <c r="Y161" s="63">
        <v>0</v>
      </c>
      <c r="Z161" s="63">
        <v>0</v>
      </c>
      <c r="AA161" s="63">
        <v>0</v>
      </c>
      <c r="AB161" s="63">
        <v>0</v>
      </c>
      <c r="AC161" s="63">
        <v>0</v>
      </c>
      <c r="AD161" s="63">
        <v>0</v>
      </c>
      <c r="AE161" s="63">
        <v>0</v>
      </c>
      <c r="AF161" s="63">
        <v>0</v>
      </c>
      <c r="AG161" s="63">
        <v>0</v>
      </c>
      <c r="AH161" s="63">
        <v>0.93400000000000005</v>
      </c>
      <c r="AI161" s="63">
        <v>0.42199999999999999</v>
      </c>
      <c r="AJ161" s="63">
        <v>0.36799999999999999</v>
      </c>
      <c r="AK161" s="69">
        <v>0.36799999999999999</v>
      </c>
      <c r="AL161" s="69">
        <v>0.36799999999999999</v>
      </c>
      <c r="AM161" s="69">
        <v>0.36799999999999999</v>
      </c>
      <c r="AN161" s="69">
        <v>0.36799999999999999</v>
      </c>
      <c r="AO161" s="69">
        <v>0.36799999999999999</v>
      </c>
      <c r="AP161" s="69">
        <v>0.36799999999999999</v>
      </c>
      <c r="AQ161" s="69">
        <v>0.36799999999999999</v>
      </c>
      <c r="AR161" s="69">
        <v>0.36799999999999999</v>
      </c>
      <c r="AS161" s="69">
        <v>0.36799999999999999</v>
      </c>
      <c r="AT161" s="69">
        <v>0.36799999999999999</v>
      </c>
      <c r="AU161" s="69">
        <v>0.36799999999999999</v>
      </c>
      <c r="AV161" s="69">
        <v>0.36799999999999999</v>
      </c>
      <c r="AW161" s="69">
        <v>0.36799999999999999</v>
      </c>
      <c r="AX161" s="69">
        <v>0.36799999999999999</v>
      </c>
      <c r="AY161" s="69">
        <v>0.36799999999999999</v>
      </c>
      <c r="AZ161" s="69">
        <v>0.36799999999999999</v>
      </c>
      <c r="BA161" s="69">
        <v>0.36799999999999999</v>
      </c>
      <c r="BB161" s="69">
        <v>0.36799999999999999</v>
      </c>
      <c r="BC161" s="69">
        <v>0.36799999999999999</v>
      </c>
    </row>
    <row r="162" spans="1:55" s="7" customFormat="1" ht="15" x14ac:dyDescent="0.25">
      <c r="A162" s="25"/>
      <c r="B162" s="5" t="s">
        <v>237</v>
      </c>
      <c r="C162" s="96" t="s">
        <v>28</v>
      </c>
      <c r="D162" s="96"/>
      <c r="E162" s="71">
        <v>0</v>
      </c>
      <c r="F162" s="71">
        <v>0</v>
      </c>
      <c r="G162" s="71">
        <v>0</v>
      </c>
      <c r="H162" s="71">
        <v>0</v>
      </c>
      <c r="I162" s="71">
        <v>0</v>
      </c>
      <c r="J162" s="71">
        <v>0</v>
      </c>
      <c r="K162" s="71">
        <v>0</v>
      </c>
      <c r="L162" s="71">
        <v>0</v>
      </c>
      <c r="M162" s="71">
        <v>0</v>
      </c>
      <c r="N162" s="71">
        <v>0</v>
      </c>
      <c r="O162" s="71">
        <v>0</v>
      </c>
      <c r="P162" s="71">
        <v>0</v>
      </c>
      <c r="Q162" s="71">
        <v>0</v>
      </c>
      <c r="R162" s="71">
        <v>0</v>
      </c>
      <c r="S162" s="71">
        <v>0</v>
      </c>
      <c r="T162" s="71">
        <v>0</v>
      </c>
      <c r="U162" s="71">
        <v>0</v>
      </c>
      <c r="V162" s="71">
        <v>0</v>
      </c>
      <c r="W162" s="71">
        <v>0</v>
      </c>
      <c r="X162" s="71">
        <v>0</v>
      </c>
      <c r="Y162" s="71">
        <v>0</v>
      </c>
      <c r="Z162" s="71">
        <v>0</v>
      </c>
      <c r="AA162" s="71">
        <v>0</v>
      </c>
      <c r="AB162" s="71">
        <v>0</v>
      </c>
      <c r="AC162" s="71">
        <v>0</v>
      </c>
      <c r="AD162" s="71">
        <v>0</v>
      </c>
      <c r="AE162" s="71">
        <v>0</v>
      </c>
      <c r="AF162" s="71">
        <v>0</v>
      </c>
      <c r="AG162" s="71">
        <v>0</v>
      </c>
      <c r="AH162" s="71">
        <v>0</v>
      </c>
      <c r="AI162" s="71">
        <v>0.51600000000000001</v>
      </c>
      <c r="AJ162" s="71">
        <v>0.57099999999999995</v>
      </c>
      <c r="AK162" s="70">
        <v>0.57099999999999995</v>
      </c>
      <c r="AL162" s="70">
        <v>0.57099999999999995</v>
      </c>
      <c r="AM162" s="70">
        <v>0.57099999999999995</v>
      </c>
      <c r="AN162" s="70">
        <v>0.57099999999999995</v>
      </c>
      <c r="AO162" s="70">
        <v>0.57099999999999995</v>
      </c>
      <c r="AP162" s="70">
        <v>0.57099999999999995</v>
      </c>
      <c r="AQ162" s="70">
        <v>0.57099999999999995</v>
      </c>
      <c r="AR162" s="70">
        <v>0.57099999999999995</v>
      </c>
      <c r="AS162" s="70">
        <v>0.57099999999999995</v>
      </c>
      <c r="AT162" s="70">
        <v>0.57099999999999995</v>
      </c>
      <c r="AU162" s="70">
        <v>0.57099999999999995</v>
      </c>
      <c r="AV162" s="70">
        <v>0.57099999999999995</v>
      </c>
      <c r="AW162" s="70">
        <v>0.57099999999999995</v>
      </c>
      <c r="AX162" s="70">
        <v>0.57099999999999995</v>
      </c>
      <c r="AY162" s="70">
        <v>0.57099999999999995</v>
      </c>
      <c r="AZ162" s="70">
        <v>0.57099999999999995</v>
      </c>
      <c r="BA162" s="70">
        <v>0.57099999999999995</v>
      </c>
      <c r="BB162" s="70">
        <v>0.57099999999999995</v>
      </c>
      <c r="BC162" s="70">
        <v>0.57099999999999995</v>
      </c>
    </row>
    <row r="163" spans="1:55" s="7" customFormat="1" ht="15" x14ac:dyDescent="0.25">
      <c r="A163" s="41"/>
      <c r="B163" s="6" t="s">
        <v>238</v>
      </c>
      <c r="C163" s="42" t="s">
        <v>28</v>
      </c>
      <c r="D163" s="42"/>
      <c r="E163" s="64">
        <v>0</v>
      </c>
      <c r="F163" s="64">
        <v>0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0</v>
      </c>
      <c r="T163" s="64">
        <v>0</v>
      </c>
      <c r="U163" s="64">
        <v>0</v>
      </c>
      <c r="V163" s="64">
        <v>0</v>
      </c>
      <c r="W163" s="64">
        <v>0</v>
      </c>
      <c r="X163" s="64">
        <v>0</v>
      </c>
      <c r="Y163" s="64">
        <v>0</v>
      </c>
      <c r="Z163" s="64">
        <v>0</v>
      </c>
      <c r="AA163" s="64">
        <v>0</v>
      </c>
      <c r="AB163" s="64">
        <v>0</v>
      </c>
      <c r="AC163" s="64">
        <v>0</v>
      </c>
      <c r="AD163" s="64">
        <v>0</v>
      </c>
      <c r="AE163" s="64">
        <v>0</v>
      </c>
      <c r="AF163" s="64">
        <v>0</v>
      </c>
      <c r="AG163" s="64">
        <v>0</v>
      </c>
      <c r="AH163" s="64">
        <v>6.6000000000000003E-2</v>
      </c>
      <c r="AI163" s="64">
        <v>6.2E-2</v>
      </c>
      <c r="AJ163" s="64">
        <v>6.0999999999999999E-2</v>
      </c>
      <c r="AK163" s="68">
        <v>6.0999999999999999E-2</v>
      </c>
      <c r="AL163" s="68">
        <v>6.0999999999999999E-2</v>
      </c>
      <c r="AM163" s="68">
        <v>6.0999999999999999E-2</v>
      </c>
      <c r="AN163" s="68">
        <v>6.0999999999999999E-2</v>
      </c>
      <c r="AO163" s="68">
        <v>6.0999999999999999E-2</v>
      </c>
      <c r="AP163" s="68">
        <v>6.0999999999999999E-2</v>
      </c>
      <c r="AQ163" s="68">
        <v>6.0999999999999999E-2</v>
      </c>
      <c r="AR163" s="68">
        <v>6.0999999999999999E-2</v>
      </c>
      <c r="AS163" s="68">
        <v>6.0999999999999999E-2</v>
      </c>
      <c r="AT163" s="68">
        <v>6.0999999999999999E-2</v>
      </c>
      <c r="AU163" s="68">
        <v>6.0999999999999999E-2</v>
      </c>
      <c r="AV163" s="68">
        <v>6.0999999999999999E-2</v>
      </c>
      <c r="AW163" s="68">
        <v>6.0999999999999999E-2</v>
      </c>
      <c r="AX163" s="68">
        <v>6.0999999999999999E-2</v>
      </c>
      <c r="AY163" s="68">
        <v>6.0999999999999999E-2</v>
      </c>
      <c r="AZ163" s="68">
        <v>6.0999999999999999E-2</v>
      </c>
      <c r="BA163" s="68">
        <v>6.0999999999999999E-2</v>
      </c>
      <c r="BB163" s="68">
        <v>6.0999999999999999E-2</v>
      </c>
      <c r="BC163" s="68">
        <v>6.0999999999999999E-2</v>
      </c>
    </row>
    <row r="164" spans="1:55" s="7" customFormat="1" ht="15" x14ac:dyDescent="0.25">
      <c r="A164" s="21" t="s">
        <v>11</v>
      </c>
      <c r="B164" s="21" t="s">
        <v>73</v>
      </c>
      <c r="C164" s="45" t="s">
        <v>28</v>
      </c>
      <c r="D164" s="45"/>
      <c r="E164" s="66">
        <v>0.183</v>
      </c>
      <c r="F164" s="66">
        <v>0.2</v>
      </c>
      <c r="G164" s="66">
        <v>0.2</v>
      </c>
      <c r="H164" s="66">
        <v>0.217</v>
      </c>
      <c r="I164" s="66">
        <v>0.23300000000000001</v>
      </c>
      <c r="J164" s="66">
        <v>0.25</v>
      </c>
      <c r="K164" s="66">
        <v>0.26200000000000001</v>
      </c>
      <c r="L164" s="66">
        <v>0.27500000000000002</v>
      </c>
      <c r="M164" s="66">
        <v>0.28699999999999998</v>
      </c>
      <c r="N164" s="66">
        <v>0.3</v>
      </c>
      <c r="O164" s="66">
        <v>0.42</v>
      </c>
      <c r="P164" s="66">
        <v>0.5</v>
      </c>
      <c r="Q164" s="66">
        <v>0.55000000000000004</v>
      </c>
      <c r="R164" s="66">
        <v>0.6</v>
      </c>
      <c r="S164" s="66">
        <v>0.65</v>
      </c>
      <c r="T164" s="66">
        <v>0.72699999999999998</v>
      </c>
      <c r="U164" s="66">
        <v>0.80500000000000005</v>
      </c>
      <c r="V164" s="66">
        <v>0.88200000000000001</v>
      </c>
      <c r="W164" s="66">
        <v>0.92200000000000004</v>
      </c>
      <c r="X164" s="66">
        <v>0.94799999999999995</v>
      </c>
      <c r="Y164" s="66">
        <v>0.97299999999999998</v>
      </c>
      <c r="Z164" s="66">
        <v>0.96499999999999997</v>
      </c>
      <c r="AA164" s="66">
        <v>0.97199999999999998</v>
      </c>
      <c r="AB164" s="66">
        <v>0.97899999999999998</v>
      </c>
      <c r="AC164" s="66">
        <v>0.97399999999999998</v>
      </c>
      <c r="AD164" s="66">
        <v>0.97799999999999998</v>
      </c>
      <c r="AE164" s="66">
        <v>0.98099999999999998</v>
      </c>
      <c r="AF164" s="66">
        <v>0.98</v>
      </c>
      <c r="AG164" s="66">
        <v>0.98199999999999998</v>
      </c>
      <c r="AH164" s="66">
        <v>0.98699999999999999</v>
      </c>
      <c r="AI164" s="66">
        <v>0.98499999999999999</v>
      </c>
      <c r="AJ164" s="66">
        <v>0.98599999999999999</v>
      </c>
      <c r="AK164" s="69">
        <v>0.98755555555555552</v>
      </c>
      <c r="AL164" s="69">
        <v>0.98911111111111105</v>
      </c>
      <c r="AM164" s="69">
        <v>0.99066666666666658</v>
      </c>
      <c r="AN164" s="69">
        <v>0.99222222222222212</v>
      </c>
      <c r="AO164" s="69">
        <v>0.99377777777777765</v>
      </c>
      <c r="AP164" s="69">
        <v>0.99533333333333318</v>
      </c>
      <c r="AQ164" s="69">
        <v>0.99688888888888871</v>
      </c>
      <c r="AR164" s="69">
        <v>0.99844444444444425</v>
      </c>
      <c r="AS164" s="69">
        <v>1</v>
      </c>
      <c r="AT164" s="69">
        <v>1</v>
      </c>
      <c r="AU164" s="69">
        <v>1</v>
      </c>
      <c r="AV164" s="69">
        <v>1</v>
      </c>
      <c r="AW164" s="69">
        <v>1</v>
      </c>
      <c r="AX164" s="69">
        <v>1</v>
      </c>
      <c r="AY164" s="69">
        <v>1</v>
      </c>
      <c r="AZ164" s="69">
        <v>1</v>
      </c>
      <c r="BA164" s="69">
        <v>1</v>
      </c>
      <c r="BB164" s="69">
        <v>1</v>
      </c>
      <c r="BC164" s="69">
        <v>1</v>
      </c>
    </row>
    <row r="165" spans="1:55" s="7" customFormat="1" ht="15" x14ac:dyDescent="0.25">
      <c r="A165" s="33"/>
      <c r="B165" s="33" t="s">
        <v>74</v>
      </c>
      <c r="C165" s="46" t="s">
        <v>28</v>
      </c>
      <c r="D165" s="46"/>
      <c r="E165" s="64">
        <v>0.81699999999999995</v>
      </c>
      <c r="F165" s="64">
        <v>0.8</v>
      </c>
      <c r="G165" s="64">
        <v>0.8</v>
      </c>
      <c r="H165" s="64">
        <v>0.78300000000000003</v>
      </c>
      <c r="I165" s="64">
        <v>0.76700000000000002</v>
      </c>
      <c r="J165" s="64">
        <v>0.75</v>
      </c>
      <c r="K165" s="64">
        <v>0.73799999999999999</v>
      </c>
      <c r="L165" s="64">
        <v>0.72499999999999998</v>
      </c>
      <c r="M165" s="64">
        <v>0.71299999999999997</v>
      </c>
      <c r="N165" s="64">
        <v>0.7</v>
      </c>
      <c r="O165" s="64">
        <v>0.57999999999999996</v>
      </c>
      <c r="P165" s="64">
        <v>0.5</v>
      </c>
      <c r="Q165" s="64">
        <v>0.45</v>
      </c>
      <c r="R165" s="64">
        <v>0.4</v>
      </c>
      <c r="S165" s="64">
        <v>0.35</v>
      </c>
      <c r="T165" s="64">
        <v>0.27299999999999996</v>
      </c>
      <c r="U165" s="64">
        <v>0.19499999999999995</v>
      </c>
      <c r="V165" s="64">
        <v>0.11799999999999999</v>
      </c>
      <c r="W165" s="64">
        <v>7.8E-2</v>
      </c>
      <c r="X165" s="64">
        <v>5.2000000000000005E-2</v>
      </c>
      <c r="Y165" s="64">
        <v>2.7E-2</v>
      </c>
      <c r="Z165" s="64">
        <v>3.5000000000000003E-2</v>
      </c>
      <c r="AA165" s="64">
        <v>2.8000000000000001E-2</v>
      </c>
      <c r="AB165" s="64">
        <v>2.1000000000000001E-2</v>
      </c>
      <c r="AC165" s="64">
        <v>2.5999999999999999E-2</v>
      </c>
      <c r="AD165" s="64">
        <v>2.1999999999999999E-2</v>
      </c>
      <c r="AE165" s="64">
        <v>1.9E-2</v>
      </c>
      <c r="AF165" s="64">
        <v>0.02</v>
      </c>
      <c r="AG165" s="64">
        <v>1.7999999999999999E-2</v>
      </c>
      <c r="AH165" s="64">
        <v>1.2999999999999999E-2</v>
      </c>
      <c r="AI165" s="64">
        <v>1.4999999999999999E-2</v>
      </c>
      <c r="AJ165" s="64">
        <v>1.4E-2</v>
      </c>
      <c r="AK165" s="68">
        <v>1.2444444444444445E-2</v>
      </c>
      <c r="AL165" s="68">
        <v>1.0888888888888889E-2</v>
      </c>
      <c r="AM165" s="68">
        <v>9.3333333333333324E-3</v>
      </c>
      <c r="AN165" s="68">
        <v>7.7777777777777767E-3</v>
      </c>
      <c r="AO165" s="68">
        <v>6.222222222222221E-3</v>
      </c>
      <c r="AP165" s="68">
        <v>4.6666666666666653E-3</v>
      </c>
      <c r="AQ165" s="68">
        <v>3.1111111111111096E-3</v>
      </c>
      <c r="AR165" s="68">
        <v>1.5555555555555539E-3</v>
      </c>
      <c r="AS165" s="68">
        <v>0</v>
      </c>
      <c r="AT165" s="68">
        <v>0</v>
      </c>
      <c r="AU165" s="68">
        <v>0</v>
      </c>
      <c r="AV165" s="68">
        <v>0</v>
      </c>
      <c r="AW165" s="68">
        <v>0</v>
      </c>
      <c r="AX165" s="68">
        <v>0</v>
      </c>
      <c r="AY165" s="68">
        <v>0</v>
      </c>
      <c r="AZ165" s="68">
        <v>0</v>
      </c>
      <c r="BA165" s="68">
        <v>0</v>
      </c>
      <c r="BB165" s="68">
        <v>0</v>
      </c>
      <c r="BC165" s="68">
        <v>0</v>
      </c>
    </row>
    <row r="166" spans="1:55" s="7" customFormat="1" ht="15" x14ac:dyDescent="0.25">
      <c r="A166" s="97" t="s">
        <v>224</v>
      </c>
      <c r="B166" s="136" t="s">
        <v>76</v>
      </c>
      <c r="C166" s="45" t="s">
        <v>28</v>
      </c>
      <c r="D166" s="45"/>
      <c r="E166" s="71">
        <v>0</v>
      </c>
      <c r="F166" s="71">
        <v>0</v>
      </c>
      <c r="G166" s="71">
        <v>1.6350266181001431E-2</v>
      </c>
      <c r="H166" s="71">
        <v>1.6407003792455334E-2</v>
      </c>
      <c r="I166" s="71">
        <v>1.6442751105755771E-2</v>
      </c>
      <c r="J166" s="71">
        <v>5.0778548027447259E-2</v>
      </c>
      <c r="K166" s="71">
        <v>8.4577252622560106E-2</v>
      </c>
      <c r="L166" s="71">
        <v>7.7878133295056315E-2</v>
      </c>
      <c r="M166" s="71">
        <v>7.736450474677814E-2</v>
      </c>
      <c r="N166" s="71">
        <v>7.7172059278695956E-2</v>
      </c>
      <c r="O166" s="71">
        <v>7.9499952990934541E-2</v>
      </c>
      <c r="P166" s="71">
        <v>7.9935305138937748E-2</v>
      </c>
      <c r="Q166" s="71">
        <v>7.3115752211157028E-2</v>
      </c>
      <c r="R166" s="71">
        <v>7.4150099999980637E-2</v>
      </c>
      <c r="S166" s="71">
        <v>6.4915814268514782E-2</v>
      </c>
      <c r="T166" s="71">
        <v>6.846694822717328E-2</v>
      </c>
      <c r="U166" s="71">
        <v>5.1417747164649384E-2</v>
      </c>
      <c r="V166" s="71">
        <v>4.786034212769355E-2</v>
      </c>
      <c r="W166" s="71">
        <v>4.5524442957565879E-2</v>
      </c>
      <c r="X166" s="71">
        <v>5.0808545532205214E-2</v>
      </c>
      <c r="Y166" s="71">
        <v>5.183090260262372E-2</v>
      </c>
      <c r="Z166" s="71">
        <v>6.1897327049571176E-2</v>
      </c>
      <c r="AA166" s="71">
        <v>5.5802148788619568E-2</v>
      </c>
      <c r="AB166" s="71">
        <v>4.0066580660077594E-2</v>
      </c>
      <c r="AC166" s="71">
        <v>4.0163982232254626E-2</v>
      </c>
      <c r="AD166" s="71">
        <v>5.1637314958018515E-2</v>
      </c>
      <c r="AE166" s="71">
        <v>5.0375640383817803E-2</v>
      </c>
      <c r="AF166" s="71">
        <v>6.214986381432544E-2</v>
      </c>
      <c r="AG166" s="71">
        <v>7.3459627028134161E-2</v>
      </c>
      <c r="AH166" s="71">
        <v>8.0750253200635225E-2</v>
      </c>
      <c r="AI166" s="71">
        <v>6.6595923685418057E-2</v>
      </c>
      <c r="AJ166" s="71">
        <v>5.3777405072642538E-2</v>
      </c>
      <c r="AK166" s="70">
        <f>AJ166</f>
        <v>5.3777405072642538E-2</v>
      </c>
      <c r="AL166" s="70">
        <f t="shared" ref="AL166:BC173" si="0">AK166</f>
        <v>5.3777405072642538E-2</v>
      </c>
      <c r="AM166" s="70">
        <f t="shared" si="0"/>
        <v>5.3777405072642538E-2</v>
      </c>
      <c r="AN166" s="70">
        <f t="shared" si="0"/>
        <v>5.3777405072642538E-2</v>
      </c>
      <c r="AO166" s="70">
        <f t="shared" si="0"/>
        <v>5.3777405072642538E-2</v>
      </c>
      <c r="AP166" s="70">
        <f t="shared" si="0"/>
        <v>5.3777405072642538E-2</v>
      </c>
      <c r="AQ166" s="70">
        <f t="shared" si="0"/>
        <v>5.3777405072642538E-2</v>
      </c>
      <c r="AR166" s="70">
        <f t="shared" si="0"/>
        <v>5.3777405072642538E-2</v>
      </c>
      <c r="AS166" s="70">
        <f t="shared" si="0"/>
        <v>5.3777405072642538E-2</v>
      </c>
      <c r="AT166" s="70">
        <f t="shared" si="0"/>
        <v>5.3777405072642538E-2</v>
      </c>
      <c r="AU166" s="70">
        <f t="shared" si="0"/>
        <v>5.3777405072642538E-2</v>
      </c>
      <c r="AV166" s="70">
        <f t="shared" si="0"/>
        <v>5.3777405072642538E-2</v>
      </c>
      <c r="AW166" s="70">
        <f t="shared" si="0"/>
        <v>5.3777405072642538E-2</v>
      </c>
      <c r="AX166" s="70">
        <f t="shared" si="0"/>
        <v>5.3777405072642538E-2</v>
      </c>
      <c r="AY166" s="70">
        <f t="shared" si="0"/>
        <v>5.3777405072642538E-2</v>
      </c>
      <c r="AZ166" s="70">
        <f t="shared" si="0"/>
        <v>5.3777405072642538E-2</v>
      </c>
      <c r="BA166" s="70">
        <f t="shared" si="0"/>
        <v>5.3777405072642538E-2</v>
      </c>
      <c r="BB166" s="70">
        <f t="shared" si="0"/>
        <v>5.3777405072642538E-2</v>
      </c>
      <c r="BC166" s="70">
        <f t="shared" si="0"/>
        <v>5.3777405072642538E-2</v>
      </c>
    </row>
    <row r="167" spans="1:55" s="7" customFormat="1" ht="15" x14ac:dyDescent="0.25">
      <c r="A167" s="97"/>
      <c r="B167" s="136" t="s">
        <v>77</v>
      </c>
      <c r="C167" s="45" t="s">
        <v>28</v>
      </c>
      <c r="D167" s="45"/>
      <c r="E167" s="71">
        <v>0</v>
      </c>
      <c r="F167" s="71">
        <v>0</v>
      </c>
      <c r="G167" s="71">
        <v>0</v>
      </c>
      <c r="H167" s="71">
        <v>0</v>
      </c>
      <c r="I167" s="71">
        <v>5.6961115425163801E-3</v>
      </c>
      <c r="J167" s="71">
        <v>2.3940968212254821E-2</v>
      </c>
      <c r="K167" s="71">
        <v>4.6500209430570399E-2</v>
      </c>
      <c r="L167" s="71">
        <v>5.3922980192415461E-2</v>
      </c>
      <c r="M167" s="71">
        <v>7.9071678958945943E-2</v>
      </c>
      <c r="N167" s="71">
        <v>0.10041689188279394</v>
      </c>
      <c r="O167" s="71">
        <v>0.10114677711472504</v>
      </c>
      <c r="P167" s="71">
        <v>0.10549986918493297</v>
      </c>
      <c r="Q167" s="71">
        <v>0.10823622416334204</v>
      </c>
      <c r="R167" s="71">
        <v>0.12149982470927062</v>
      </c>
      <c r="S167" s="71">
        <v>0.11218878886367376</v>
      </c>
      <c r="T167" s="71">
        <v>0.12135029117474901</v>
      </c>
      <c r="U167" s="71">
        <v>0.12068887876146865</v>
      </c>
      <c r="V167" s="71">
        <v>0.12781832674754678</v>
      </c>
      <c r="W167" s="71">
        <v>0.12781482191238333</v>
      </c>
      <c r="X167" s="71">
        <v>0.11630738792480889</v>
      </c>
      <c r="Y167" s="71">
        <v>0.11798991312213021</v>
      </c>
      <c r="Z167" s="71">
        <v>0.12590479024855949</v>
      </c>
      <c r="AA167" s="71">
        <v>0.15601350765484887</v>
      </c>
      <c r="AB167" s="71">
        <v>0.14769641498224681</v>
      </c>
      <c r="AC167" s="71">
        <v>0.1615150515436122</v>
      </c>
      <c r="AD167" s="71">
        <v>0.19162284847702191</v>
      </c>
      <c r="AE167" s="71">
        <v>0.21186630005173379</v>
      </c>
      <c r="AF167" s="71">
        <v>0.23370938371845298</v>
      </c>
      <c r="AG167" s="71">
        <v>0.26654621612638968</v>
      </c>
      <c r="AH167" s="71">
        <v>0.25114290057935662</v>
      </c>
      <c r="AI167" s="71">
        <v>0.26200238397289471</v>
      </c>
      <c r="AJ167" s="71">
        <v>0.27596299971487614</v>
      </c>
      <c r="AK167" s="70">
        <f t="shared" ref="AK167:AZ171" si="1">AJ167</f>
        <v>0.27596299971487614</v>
      </c>
      <c r="AL167" s="70">
        <f t="shared" si="1"/>
        <v>0.27596299971487614</v>
      </c>
      <c r="AM167" s="70">
        <f t="shared" si="1"/>
        <v>0.27596299971487614</v>
      </c>
      <c r="AN167" s="70">
        <f t="shared" si="1"/>
        <v>0.27596299971487614</v>
      </c>
      <c r="AO167" s="70">
        <f t="shared" si="1"/>
        <v>0.27596299971487614</v>
      </c>
      <c r="AP167" s="70">
        <f t="shared" si="1"/>
        <v>0.27596299971487614</v>
      </c>
      <c r="AQ167" s="70">
        <f t="shared" si="1"/>
        <v>0.27596299971487614</v>
      </c>
      <c r="AR167" s="70">
        <f t="shared" si="1"/>
        <v>0.27596299971487614</v>
      </c>
      <c r="AS167" s="70">
        <f t="shared" si="1"/>
        <v>0.27596299971487614</v>
      </c>
      <c r="AT167" s="70">
        <f t="shared" si="1"/>
        <v>0.27596299971487614</v>
      </c>
      <c r="AU167" s="70">
        <f t="shared" si="1"/>
        <v>0.27596299971487614</v>
      </c>
      <c r="AV167" s="70">
        <f t="shared" si="1"/>
        <v>0.27596299971487614</v>
      </c>
      <c r="AW167" s="70">
        <f t="shared" si="1"/>
        <v>0.27596299971487614</v>
      </c>
      <c r="AX167" s="70">
        <f t="shared" si="1"/>
        <v>0.27596299971487614</v>
      </c>
      <c r="AY167" s="70">
        <f t="shared" si="1"/>
        <v>0.27596299971487614</v>
      </c>
      <c r="AZ167" s="70">
        <f t="shared" si="1"/>
        <v>0.27596299971487614</v>
      </c>
      <c r="BA167" s="70">
        <f t="shared" si="0"/>
        <v>0.27596299971487614</v>
      </c>
      <c r="BB167" s="70">
        <f t="shared" si="0"/>
        <v>0.27596299971487614</v>
      </c>
      <c r="BC167" s="70">
        <f t="shared" si="0"/>
        <v>0.27596299971487614</v>
      </c>
    </row>
    <row r="168" spans="1:55" s="7" customFormat="1" ht="15" x14ac:dyDescent="0.25">
      <c r="A168" s="97"/>
      <c r="B168" s="136" t="s">
        <v>78</v>
      </c>
      <c r="C168" s="45" t="s">
        <v>28</v>
      </c>
      <c r="D168" s="45"/>
      <c r="E168" s="71">
        <v>5.2702517107063203E-2</v>
      </c>
      <c r="F168" s="71">
        <v>7.3550001438671769E-2</v>
      </c>
      <c r="G168" s="71">
        <v>8.1448871998336794E-2</v>
      </c>
      <c r="H168" s="71">
        <v>8.2696635120778822E-2</v>
      </c>
      <c r="I168" s="71">
        <v>0.10312402316591864</v>
      </c>
      <c r="J168" s="71">
        <v>0.14428447963412225</v>
      </c>
      <c r="K168" s="71">
        <v>0.14446656615602455</v>
      </c>
      <c r="L168" s="71">
        <v>0.15052688373232551</v>
      </c>
      <c r="M168" s="71">
        <v>0.12898342149665049</v>
      </c>
      <c r="N168" s="71">
        <v>0.1467792789539123</v>
      </c>
      <c r="O168" s="71">
        <v>0.15086398461676478</v>
      </c>
      <c r="P168" s="71">
        <v>0.14434368589261407</v>
      </c>
      <c r="Q168" s="71">
        <v>0.15863554841372213</v>
      </c>
      <c r="R168" s="71">
        <v>0.15990294436137131</v>
      </c>
      <c r="S168" s="71">
        <v>0.18771194016624265</v>
      </c>
      <c r="T168" s="71">
        <v>0.20739733942650693</v>
      </c>
      <c r="U168" s="71">
        <v>0.19527189372642123</v>
      </c>
      <c r="V168" s="71">
        <v>0.16259987438042064</v>
      </c>
      <c r="W168" s="71">
        <v>0.14865756582530804</v>
      </c>
      <c r="X168" s="71">
        <v>0.14364719679262206</v>
      </c>
      <c r="Y168" s="71">
        <v>0.12752734320849313</v>
      </c>
      <c r="Z168" s="71">
        <v>0.13465752967760378</v>
      </c>
      <c r="AA168" s="71">
        <v>0.15017342982819676</v>
      </c>
      <c r="AB168" s="71">
        <v>0.17179425111092919</v>
      </c>
      <c r="AC168" s="71">
        <v>0.17221188171163213</v>
      </c>
      <c r="AD168" s="71">
        <v>0.16268388768661449</v>
      </c>
      <c r="AE168" s="71">
        <v>0.21975088024573583</v>
      </c>
      <c r="AF168" s="71">
        <v>0.28918712142175923</v>
      </c>
      <c r="AG168" s="71">
        <v>0.3085804060535568</v>
      </c>
      <c r="AH168" s="71">
        <v>0.34666107241380578</v>
      </c>
      <c r="AI168" s="71">
        <v>0.38066765423197513</v>
      </c>
      <c r="AJ168" s="71">
        <v>0.42157161765488627</v>
      </c>
      <c r="AK168" s="70">
        <f t="shared" si="1"/>
        <v>0.42157161765488627</v>
      </c>
      <c r="AL168" s="70">
        <f t="shared" si="0"/>
        <v>0.42157161765488627</v>
      </c>
      <c r="AM168" s="70">
        <f t="shared" si="0"/>
        <v>0.42157161765488627</v>
      </c>
      <c r="AN168" s="70">
        <f t="shared" si="0"/>
        <v>0.42157161765488627</v>
      </c>
      <c r="AO168" s="70">
        <f t="shared" si="0"/>
        <v>0.42157161765488627</v>
      </c>
      <c r="AP168" s="70">
        <f t="shared" si="0"/>
        <v>0.42157161765488627</v>
      </c>
      <c r="AQ168" s="70">
        <f t="shared" si="0"/>
        <v>0.42157161765488627</v>
      </c>
      <c r="AR168" s="70">
        <f t="shared" si="0"/>
        <v>0.42157161765488627</v>
      </c>
      <c r="AS168" s="70">
        <f t="shared" si="0"/>
        <v>0.42157161765488627</v>
      </c>
      <c r="AT168" s="70">
        <f t="shared" si="0"/>
        <v>0.42157161765488627</v>
      </c>
      <c r="AU168" s="70">
        <f t="shared" si="0"/>
        <v>0.42157161765488627</v>
      </c>
      <c r="AV168" s="70">
        <f t="shared" si="0"/>
        <v>0.42157161765488627</v>
      </c>
      <c r="AW168" s="70">
        <f t="shared" si="0"/>
        <v>0.42157161765488627</v>
      </c>
      <c r="AX168" s="70">
        <f t="shared" si="0"/>
        <v>0.42157161765488627</v>
      </c>
      <c r="AY168" s="70">
        <f t="shared" si="0"/>
        <v>0.42157161765488627</v>
      </c>
      <c r="AZ168" s="70">
        <f t="shared" si="0"/>
        <v>0.42157161765488627</v>
      </c>
      <c r="BA168" s="70">
        <f t="shared" si="0"/>
        <v>0.42157161765488627</v>
      </c>
      <c r="BB168" s="70">
        <f t="shared" si="0"/>
        <v>0.42157161765488627</v>
      </c>
      <c r="BC168" s="70">
        <f t="shared" si="0"/>
        <v>0.42157161765488627</v>
      </c>
    </row>
    <row r="169" spans="1:55" s="7" customFormat="1" ht="15" x14ac:dyDescent="0.25">
      <c r="A169" s="97"/>
      <c r="B169" s="136" t="s">
        <v>79</v>
      </c>
      <c r="C169" s="45" t="s">
        <v>28</v>
      </c>
      <c r="D169" s="45"/>
      <c r="E169" s="71">
        <v>0</v>
      </c>
      <c r="F169" s="71">
        <v>0</v>
      </c>
      <c r="G169" s="71">
        <v>0</v>
      </c>
      <c r="H169" s="71">
        <v>0</v>
      </c>
      <c r="I169" s="71">
        <v>0</v>
      </c>
      <c r="J169" s="71">
        <v>0</v>
      </c>
      <c r="K169" s="71">
        <v>4.4820182863406048E-3</v>
      </c>
      <c r="L169" s="71">
        <v>2.1643988754916697E-3</v>
      </c>
      <c r="M169" s="71">
        <v>3.1278956177222691E-3</v>
      </c>
      <c r="N169" s="71">
        <v>9.6054648750302184E-4</v>
      </c>
      <c r="O169" s="71">
        <v>0</v>
      </c>
      <c r="P169" s="71">
        <v>9.3328107710563774E-4</v>
      </c>
      <c r="Q169" s="71">
        <v>9.298196374884929E-4</v>
      </c>
      <c r="R169" s="71">
        <v>0</v>
      </c>
      <c r="S169" s="71">
        <v>0</v>
      </c>
      <c r="T169" s="71">
        <v>0</v>
      </c>
      <c r="U169" s="71">
        <v>0</v>
      </c>
      <c r="V169" s="71">
        <v>0</v>
      </c>
      <c r="W169" s="71">
        <v>0</v>
      </c>
      <c r="X169" s="71">
        <v>0</v>
      </c>
      <c r="Y169" s="71">
        <v>0</v>
      </c>
      <c r="Z169" s="71">
        <v>0</v>
      </c>
      <c r="AA169" s="71">
        <v>0</v>
      </c>
      <c r="AB169" s="71">
        <v>0</v>
      </c>
      <c r="AC169" s="71">
        <v>0</v>
      </c>
      <c r="AD169" s="71">
        <v>0</v>
      </c>
      <c r="AE169" s="71">
        <v>0</v>
      </c>
      <c r="AF169" s="71">
        <v>0</v>
      </c>
      <c r="AG169" s="71">
        <v>0</v>
      </c>
      <c r="AH169" s="71">
        <v>0</v>
      </c>
      <c r="AI169" s="71">
        <v>0</v>
      </c>
      <c r="AJ169" s="71">
        <v>0</v>
      </c>
      <c r="AK169" s="70">
        <f t="shared" si="1"/>
        <v>0</v>
      </c>
      <c r="AL169" s="70">
        <f t="shared" si="0"/>
        <v>0</v>
      </c>
      <c r="AM169" s="70">
        <f t="shared" si="0"/>
        <v>0</v>
      </c>
      <c r="AN169" s="70">
        <f t="shared" si="0"/>
        <v>0</v>
      </c>
      <c r="AO169" s="70">
        <f t="shared" si="0"/>
        <v>0</v>
      </c>
      <c r="AP169" s="70">
        <f t="shared" si="0"/>
        <v>0</v>
      </c>
      <c r="AQ169" s="70">
        <f t="shared" si="0"/>
        <v>0</v>
      </c>
      <c r="AR169" s="70">
        <f t="shared" si="0"/>
        <v>0</v>
      </c>
      <c r="AS169" s="70">
        <f t="shared" si="0"/>
        <v>0</v>
      </c>
      <c r="AT169" s="70">
        <f t="shared" si="0"/>
        <v>0</v>
      </c>
      <c r="AU169" s="70">
        <f t="shared" si="0"/>
        <v>0</v>
      </c>
      <c r="AV169" s="70">
        <f t="shared" si="0"/>
        <v>0</v>
      </c>
      <c r="AW169" s="70">
        <f t="shared" si="0"/>
        <v>0</v>
      </c>
      <c r="AX169" s="70">
        <f t="shared" si="0"/>
        <v>0</v>
      </c>
      <c r="AY169" s="70">
        <f t="shared" si="0"/>
        <v>0</v>
      </c>
      <c r="AZ169" s="70">
        <f t="shared" si="0"/>
        <v>0</v>
      </c>
      <c r="BA169" s="70">
        <f t="shared" si="0"/>
        <v>0</v>
      </c>
      <c r="BB169" s="70">
        <f t="shared" si="0"/>
        <v>0</v>
      </c>
      <c r="BC169" s="70">
        <f t="shared" si="0"/>
        <v>0</v>
      </c>
    </row>
    <row r="170" spans="1:55" s="7" customFormat="1" ht="15" x14ac:dyDescent="0.25">
      <c r="A170" s="97"/>
      <c r="B170" s="136" t="s">
        <v>80</v>
      </c>
      <c r="C170" s="45" t="s">
        <v>28</v>
      </c>
      <c r="D170" s="45"/>
      <c r="E170" s="71">
        <v>0.75388846589357084</v>
      </c>
      <c r="F170" s="71">
        <v>0.70580549339410892</v>
      </c>
      <c r="G170" s="71">
        <v>0.65818824787974384</v>
      </c>
      <c r="H170" s="71">
        <v>0.67669917590076711</v>
      </c>
      <c r="I170" s="71">
        <v>0.68788254368367141</v>
      </c>
      <c r="J170" s="71">
        <v>0.56171888560050398</v>
      </c>
      <c r="K170" s="71">
        <v>0.51834946970894491</v>
      </c>
      <c r="L170" s="71">
        <v>0.47235948267091427</v>
      </c>
      <c r="M170" s="71">
        <v>0.43861834519621806</v>
      </c>
      <c r="N170" s="71">
        <v>0.3840827434170962</v>
      </c>
      <c r="O170" s="71">
        <v>0.37595127111534948</v>
      </c>
      <c r="P170" s="71">
        <v>0.37109315101825413</v>
      </c>
      <c r="Q170" s="71">
        <v>0.35886693499458067</v>
      </c>
      <c r="R170" s="71">
        <v>0.4350106505951245</v>
      </c>
      <c r="S170" s="71">
        <v>0.43918559911044147</v>
      </c>
      <c r="T170" s="71">
        <v>0.41251031195694404</v>
      </c>
      <c r="U170" s="71">
        <v>0.44919497121915608</v>
      </c>
      <c r="V170" s="71">
        <v>0.44033884081345775</v>
      </c>
      <c r="W170" s="71">
        <v>0.44014473809963439</v>
      </c>
      <c r="X170" s="71">
        <v>0.43463943900817137</v>
      </c>
      <c r="Y170" s="71">
        <v>0.44432134876273804</v>
      </c>
      <c r="Z170" s="71">
        <v>0.44323625138523504</v>
      </c>
      <c r="AA170" s="71">
        <v>0.42765123925694615</v>
      </c>
      <c r="AB170" s="71">
        <v>0.4311541811097912</v>
      </c>
      <c r="AC170" s="71">
        <v>0.41949048109243725</v>
      </c>
      <c r="AD170" s="71">
        <v>0.37641557562218952</v>
      </c>
      <c r="AE170" s="71">
        <v>0.31983543956557597</v>
      </c>
      <c r="AF170" s="71">
        <v>0.23383117078657095</v>
      </c>
      <c r="AG170" s="71">
        <v>0.17273922197209771</v>
      </c>
      <c r="AH170" s="71">
        <v>0.15190641691208609</v>
      </c>
      <c r="AI170" s="71">
        <v>0.13051462430810576</v>
      </c>
      <c r="AJ170" s="71">
        <v>0.10539290441372157</v>
      </c>
      <c r="AK170" s="70">
        <f t="shared" si="1"/>
        <v>0.10539290441372157</v>
      </c>
      <c r="AL170" s="70">
        <f t="shared" si="0"/>
        <v>0.10539290441372157</v>
      </c>
      <c r="AM170" s="70">
        <f t="shared" si="0"/>
        <v>0.10539290441372157</v>
      </c>
      <c r="AN170" s="70">
        <f t="shared" si="0"/>
        <v>0.10539290441372157</v>
      </c>
      <c r="AO170" s="70">
        <f t="shared" si="0"/>
        <v>0.10539290441372157</v>
      </c>
      <c r="AP170" s="70">
        <f t="shared" si="0"/>
        <v>0.10539290441372157</v>
      </c>
      <c r="AQ170" s="70">
        <f t="shared" si="0"/>
        <v>0.10539290441372157</v>
      </c>
      <c r="AR170" s="70">
        <f t="shared" si="0"/>
        <v>0.10539290441372157</v>
      </c>
      <c r="AS170" s="70">
        <f t="shared" si="0"/>
        <v>0.10539290441372157</v>
      </c>
      <c r="AT170" s="70">
        <f t="shared" si="0"/>
        <v>0.10539290441372157</v>
      </c>
      <c r="AU170" s="70">
        <f t="shared" si="0"/>
        <v>0.10539290441372157</v>
      </c>
      <c r="AV170" s="70">
        <f t="shared" si="0"/>
        <v>0.10539290441372157</v>
      </c>
      <c r="AW170" s="70">
        <f t="shared" si="0"/>
        <v>0.10539290441372157</v>
      </c>
      <c r="AX170" s="70">
        <f t="shared" si="0"/>
        <v>0.10539290441372157</v>
      </c>
      <c r="AY170" s="70">
        <f t="shared" si="0"/>
        <v>0.10539290441372157</v>
      </c>
      <c r="AZ170" s="70">
        <f t="shared" si="0"/>
        <v>0.10539290441372157</v>
      </c>
      <c r="BA170" s="70">
        <f t="shared" si="0"/>
        <v>0.10539290441372157</v>
      </c>
      <c r="BB170" s="70">
        <f t="shared" si="0"/>
        <v>0.10539290441372157</v>
      </c>
      <c r="BC170" s="70">
        <f t="shared" si="0"/>
        <v>0.10539290441372157</v>
      </c>
    </row>
    <row r="171" spans="1:55" s="7" customFormat="1" ht="15" x14ac:dyDescent="0.25">
      <c r="A171" s="41"/>
      <c r="B171" s="137" t="s">
        <v>81</v>
      </c>
      <c r="C171" s="124" t="s">
        <v>28</v>
      </c>
      <c r="D171" s="47"/>
      <c r="E171" s="64">
        <v>0.19340901699936594</v>
      </c>
      <c r="F171" s="64">
        <v>0.22064450516721928</v>
      </c>
      <c r="G171" s="64">
        <v>0.24401261394091797</v>
      </c>
      <c r="H171" s="64">
        <v>0.22419718518599868</v>
      </c>
      <c r="I171" s="64">
        <v>0.18685457050213772</v>
      </c>
      <c r="J171" s="64">
        <v>0.2192771185256718</v>
      </c>
      <c r="K171" s="64">
        <v>0.20162448379555942</v>
      </c>
      <c r="L171" s="64">
        <v>0.24314812123379692</v>
      </c>
      <c r="M171" s="64">
        <v>0.27283415398368527</v>
      </c>
      <c r="N171" s="64">
        <v>0.29058847997999848</v>
      </c>
      <c r="O171" s="64">
        <v>0.29253801416222625</v>
      </c>
      <c r="P171" s="64">
        <v>0.29819470768815548</v>
      </c>
      <c r="Q171" s="64">
        <v>0.3002157205797098</v>
      </c>
      <c r="R171" s="64">
        <v>0.20943648033425291</v>
      </c>
      <c r="S171" s="64">
        <v>0.19599785759112739</v>
      </c>
      <c r="T171" s="64">
        <v>0.19027510921462681</v>
      </c>
      <c r="U171" s="64">
        <v>0.18342650912830463</v>
      </c>
      <c r="V171" s="64">
        <v>0.22138261593088135</v>
      </c>
      <c r="W171" s="64">
        <v>0.23785843120510841</v>
      </c>
      <c r="X171" s="64">
        <v>0.25459743074219249</v>
      </c>
      <c r="Y171" s="64">
        <v>0.25833049230401484</v>
      </c>
      <c r="Z171" s="64">
        <v>0.23430410163903051</v>
      </c>
      <c r="AA171" s="64">
        <v>0.21035967447138867</v>
      </c>
      <c r="AB171" s="64">
        <v>0.2092885721369552</v>
      </c>
      <c r="AC171" s="64">
        <v>0.2066186034200638</v>
      </c>
      <c r="AD171" s="64">
        <v>0.21764037325615554</v>
      </c>
      <c r="AE171" s="64">
        <v>0.19817173975313657</v>
      </c>
      <c r="AF171" s="64">
        <v>0.18112246025889131</v>
      </c>
      <c r="AG171" s="64">
        <v>0.17867452881982171</v>
      </c>
      <c r="AH171" s="64">
        <v>0.16953935689411617</v>
      </c>
      <c r="AI171" s="64">
        <v>0.16021941380160645</v>
      </c>
      <c r="AJ171" s="64">
        <v>0.14329507314387357</v>
      </c>
      <c r="AK171" s="68">
        <f t="shared" si="1"/>
        <v>0.14329507314387357</v>
      </c>
      <c r="AL171" s="68">
        <f t="shared" si="0"/>
        <v>0.14329507314387357</v>
      </c>
      <c r="AM171" s="68">
        <f t="shared" si="0"/>
        <v>0.14329507314387357</v>
      </c>
      <c r="AN171" s="68">
        <f t="shared" si="0"/>
        <v>0.14329507314387357</v>
      </c>
      <c r="AO171" s="68">
        <f t="shared" si="0"/>
        <v>0.14329507314387357</v>
      </c>
      <c r="AP171" s="68">
        <f t="shared" si="0"/>
        <v>0.14329507314387357</v>
      </c>
      <c r="AQ171" s="68">
        <f t="shared" si="0"/>
        <v>0.14329507314387357</v>
      </c>
      <c r="AR171" s="68">
        <f t="shared" si="0"/>
        <v>0.14329507314387357</v>
      </c>
      <c r="AS171" s="68">
        <f t="shared" si="0"/>
        <v>0.14329507314387357</v>
      </c>
      <c r="AT171" s="68">
        <f t="shared" si="0"/>
        <v>0.14329507314387357</v>
      </c>
      <c r="AU171" s="68">
        <f t="shared" si="0"/>
        <v>0.14329507314387357</v>
      </c>
      <c r="AV171" s="68">
        <f t="shared" si="0"/>
        <v>0.14329507314387357</v>
      </c>
      <c r="AW171" s="68">
        <f t="shared" si="0"/>
        <v>0.14329507314387357</v>
      </c>
      <c r="AX171" s="68">
        <f t="shared" si="0"/>
        <v>0.14329507314387357</v>
      </c>
      <c r="AY171" s="68">
        <f t="shared" si="0"/>
        <v>0.14329507314387357</v>
      </c>
      <c r="AZ171" s="68">
        <f t="shared" si="0"/>
        <v>0.14329507314387357</v>
      </c>
      <c r="BA171" s="68">
        <f t="shared" si="0"/>
        <v>0.14329507314387357</v>
      </c>
      <c r="BB171" s="68">
        <f t="shared" si="0"/>
        <v>0.14329507314387357</v>
      </c>
      <c r="BC171" s="68">
        <f t="shared" si="0"/>
        <v>0.14329507314387357</v>
      </c>
    </row>
    <row r="172" spans="1:55" s="7" customFormat="1" ht="15" x14ac:dyDescent="0.25">
      <c r="A172" s="97" t="s">
        <v>254</v>
      </c>
      <c r="B172" s="138" t="s">
        <v>289</v>
      </c>
      <c r="C172" s="37" t="s">
        <v>28</v>
      </c>
      <c r="D172" s="124"/>
      <c r="E172" s="71">
        <v>0.74399999999999999</v>
      </c>
      <c r="F172" s="71">
        <v>0.74399999999999999</v>
      </c>
      <c r="G172" s="71">
        <v>0.74399999999999999</v>
      </c>
      <c r="H172" s="71">
        <v>0.74399999999999999</v>
      </c>
      <c r="I172" s="71">
        <v>0.74399999999999999</v>
      </c>
      <c r="J172" s="71">
        <v>0.74399999999999999</v>
      </c>
      <c r="K172" s="71">
        <v>0.74399999999999999</v>
      </c>
      <c r="L172" s="71">
        <v>0.74399999999999999</v>
      </c>
      <c r="M172" s="71">
        <v>0.74399999999999999</v>
      </c>
      <c r="N172" s="71">
        <v>0.74399999999999999</v>
      </c>
      <c r="O172" s="71">
        <v>0.7659999999999999</v>
      </c>
      <c r="P172" s="71">
        <v>0.75</v>
      </c>
      <c r="Q172" s="71">
        <v>0.75</v>
      </c>
      <c r="R172" s="71">
        <v>0.75</v>
      </c>
      <c r="S172" s="71">
        <v>0.74</v>
      </c>
      <c r="T172" s="71">
        <v>0.76</v>
      </c>
      <c r="U172" s="71">
        <v>0.78099999999999992</v>
      </c>
      <c r="V172" s="71">
        <v>0.80099999999999993</v>
      </c>
      <c r="W172" s="71">
        <v>0.90799999999999992</v>
      </c>
      <c r="X172" s="71">
        <v>0.85199999999999998</v>
      </c>
      <c r="Y172" s="71">
        <v>0.85199999999999998</v>
      </c>
      <c r="Z172" s="71">
        <v>0.94799999999999995</v>
      </c>
      <c r="AA172" s="71">
        <v>0.95100000000000007</v>
      </c>
      <c r="AB172" s="71">
        <v>0.56299999999999994</v>
      </c>
      <c r="AC172" s="71">
        <v>0.64100000000000001</v>
      </c>
      <c r="AD172" s="71">
        <v>0.60899999999999999</v>
      </c>
      <c r="AE172" s="71">
        <v>0.71299999999999997</v>
      </c>
      <c r="AF172" s="71">
        <v>0.68500000000000005</v>
      </c>
      <c r="AG172" s="71">
        <v>0.66700000000000004</v>
      </c>
      <c r="AH172" s="71">
        <v>0.67799999999999994</v>
      </c>
      <c r="AI172" s="71">
        <v>0.69300000000000006</v>
      </c>
      <c r="AJ172" s="71">
        <v>0.69500000000000006</v>
      </c>
      <c r="AK172" s="70">
        <f>AJ172</f>
        <v>0.69500000000000006</v>
      </c>
      <c r="AL172" s="70">
        <f t="shared" si="0"/>
        <v>0.69500000000000006</v>
      </c>
      <c r="AM172" s="70">
        <f t="shared" si="0"/>
        <v>0.69500000000000006</v>
      </c>
      <c r="AN172" s="70">
        <f t="shared" si="0"/>
        <v>0.69500000000000006</v>
      </c>
      <c r="AO172" s="70">
        <f t="shared" si="0"/>
        <v>0.69500000000000006</v>
      </c>
      <c r="AP172" s="70">
        <f t="shared" si="0"/>
        <v>0.69500000000000006</v>
      </c>
      <c r="AQ172" s="70">
        <f t="shared" si="0"/>
        <v>0.69500000000000006</v>
      </c>
      <c r="AR172" s="70">
        <f t="shared" si="0"/>
        <v>0.69500000000000006</v>
      </c>
      <c r="AS172" s="70">
        <f t="shared" si="0"/>
        <v>0.69500000000000006</v>
      </c>
      <c r="AT172" s="70">
        <f t="shared" si="0"/>
        <v>0.69500000000000006</v>
      </c>
      <c r="AU172" s="70">
        <f t="shared" si="0"/>
        <v>0.69500000000000006</v>
      </c>
      <c r="AV172" s="70">
        <f t="shared" si="0"/>
        <v>0.69500000000000006</v>
      </c>
      <c r="AW172" s="70">
        <f t="shared" si="0"/>
        <v>0.69500000000000006</v>
      </c>
      <c r="AX172" s="70">
        <f t="shared" si="0"/>
        <v>0.69500000000000006</v>
      </c>
      <c r="AY172" s="155">
        <f t="shared" si="0"/>
        <v>0.69500000000000006</v>
      </c>
      <c r="AZ172" s="155">
        <f t="shared" si="0"/>
        <v>0.69500000000000006</v>
      </c>
      <c r="BA172" s="155">
        <f t="shared" si="0"/>
        <v>0.69500000000000006</v>
      </c>
      <c r="BB172" s="155">
        <f t="shared" si="0"/>
        <v>0.69500000000000006</v>
      </c>
      <c r="BC172" s="155">
        <f t="shared" si="0"/>
        <v>0.69500000000000006</v>
      </c>
    </row>
    <row r="173" spans="1:55" s="7" customFormat="1" ht="15" x14ac:dyDescent="0.25">
      <c r="A173" s="97"/>
      <c r="B173" s="138" t="s">
        <v>290</v>
      </c>
      <c r="C173" s="40" t="s">
        <v>28</v>
      </c>
      <c r="D173" s="124"/>
      <c r="E173" s="71">
        <v>0.25599999999999995</v>
      </c>
      <c r="F173" s="71">
        <v>0.25600000000000001</v>
      </c>
      <c r="G173" s="71">
        <v>0.25599999999999995</v>
      </c>
      <c r="H173" s="71">
        <v>0.25600000000000001</v>
      </c>
      <c r="I173" s="71">
        <v>0.25599999999999989</v>
      </c>
      <c r="J173" s="71">
        <v>0.25599999999999989</v>
      </c>
      <c r="K173" s="71">
        <v>0.25599999999999995</v>
      </c>
      <c r="L173" s="71">
        <v>0.25599999999999989</v>
      </c>
      <c r="M173" s="71">
        <v>0.25599999999999989</v>
      </c>
      <c r="N173" s="71">
        <v>0.25600000000000006</v>
      </c>
      <c r="O173" s="71">
        <v>0.23400000000000001</v>
      </c>
      <c r="P173" s="71">
        <v>0.25</v>
      </c>
      <c r="Q173" s="71">
        <v>0.25</v>
      </c>
      <c r="R173" s="71">
        <v>0.25</v>
      </c>
      <c r="S173" s="71">
        <v>0.26</v>
      </c>
      <c r="T173" s="71">
        <v>0.24</v>
      </c>
      <c r="U173" s="71">
        <v>0.219</v>
      </c>
      <c r="V173" s="71">
        <v>0.19900000000000001</v>
      </c>
      <c r="W173" s="71">
        <v>9.1999999999999998E-2</v>
      </c>
      <c r="X173" s="71">
        <v>0.14799999999999999</v>
      </c>
      <c r="Y173" s="71">
        <v>0.14799999999999999</v>
      </c>
      <c r="Z173" s="71">
        <v>5.1999999999999998E-2</v>
      </c>
      <c r="AA173" s="71">
        <v>4.9000000000000002E-2</v>
      </c>
      <c r="AB173" s="71">
        <v>0.437</v>
      </c>
      <c r="AC173" s="71">
        <v>0.35899999999999999</v>
      </c>
      <c r="AD173" s="71">
        <v>0.39100000000000001</v>
      </c>
      <c r="AE173" s="71">
        <v>0.28699999999999998</v>
      </c>
      <c r="AF173" s="71">
        <v>0.315</v>
      </c>
      <c r="AG173" s="71">
        <v>0.33300000000000002</v>
      </c>
      <c r="AH173" s="71">
        <v>0.32200000000000001</v>
      </c>
      <c r="AI173" s="71">
        <v>0.307</v>
      </c>
      <c r="AJ173" s="71">
        <v>0.30499999999999999</v>
      </c>
      <c r="AK173" s="70">
        <f>AJ173</f>
        <v>0.30499999999999999</v>
      </c>
      <c r="AL173" s="70">
        <f t="shared" si="0"/>
        <v>0.30499999999999999</v>
      </c>
      <c r="AM173" s="70">
        <f t="shared" si="0"/>
        <v>0.30499999999999999</v>
      </c>
      <c r="AN173" s="70">
        <f t="shared" si="0"/>
        <v>0.30499999999999999</v>
      </c>
      <c r="AO173" s="70">
        <f t="shared" si="0"/>
        <v>0.30499999999999999</v>
      </c>
      <c r="AP173" s="70">
        <f t="shared" si="0"/>
        <v>0.30499999999999999</v>
      </c>
      <c r="AQ173" s="70">
        <f t="shared" si="0"/>
        <v>0.30499999999999999</v>
      </c>
      <c r="AR173" s="70">
        <f t="shared" si="0"/>
        <v>0.30499999999999999</v>
      </c>
      <c r="AS173" s="70">
        <f t="shared" si="0"/>
        <v>0.30499999999999999</v>
      </c>
      <c r="AT173" s="70">
        <f t="shared" si="0"/>
        <v>0.30499999999999999</v>
      </c>
      <c r="AU173" s="70">
        <f t="shared" si="0"/>
        <v>0.30499999999999999</v>
      </c>
      <c r="AV173" s="70">
        <f t="shared" si="0"/>
        <v>0.30499999999999999</v>
      </c>
      <c r="AW173" s="70">
        <f t="shared" si="0"/>
        <v>0.30499999999999999</v>
      </c>
      <c r="AX173" s="70">
        <f t="shared" si="0"/>
        <v>0.30499999999999999</v>
      </c>
      <c r="AY173" s="78">
        <f t="shared" si="0"/>
        <v>0.30499999999999999</v>
      </c>
      <c r="AZ173" s="78">
        <f t="shared" si="0"/>
        <v>0.30499999999999999</v>
      </c>
      <c r="BA173" s="78">
        <f t="shared" si="0"/>
        <v>0.30499999999999999</v>
      </c>
      <c r="BB173" s="78">
        <f t="shared" si="0"/>
        <v>0.30499999999999999</v>
      </c>
      <c r="BC173" s="78">
        <f t="shared" si="0"/>
        <v>0.30499999999999999</v>
      </c>
    </row>
    <row r="174" spans="1:55" s="7" customFormat="1" ht="15" x14ac:dyDescent="0.25">
      <c r="A174" s="125" t="s">
        <v>70</v>
      </c>
      <c r="B174" s="125" t="s">
        <v>71</v>
      </c>
      <c r="C174" s="37" t="s">
        <v>28</v>
      </c>
      <c r="D174" s="37"/>
      <c r="E174" s="63">
        <v>0</v>
      </c>
      <c r="F174" s="63">
        <v>0</v>
      </c>
      <c r="G174" s="63">
        <v>0</v>
      </c>
      <c r="H174" s="63">
        <v>0</v>
      </c>
      <c r="I174" s="63">
        <v>0</v>
      </c>
      <c r="J174" s="63">
        <v>0</v>
      </c>
      <c r="K174" s="63">
        <v>0</v>
      </c>
      <c r="L174" s="63">
        <v>0</v>
      </c>
      <c r="M174" s="63">
        <v>0</v>
      </c>
      <c r="N174" s="63">
        <v>3.0000000000000001E-3</v>
      </c>
      <c r="O174" s="63">
        <v>3.0000000000000001E-3</v>
      </c>
      <c r="P174" s="63">
        <v>9.999999999999998E-4</v>
      </c>
      <c r="Q174" s="63">
        <v>9.999999999999998E-4</v>
      </c>
      <c r="R174" s="63">
        <v>9.999999999999998E-4</v>
      </c>
      <c r="S174" s="63">
        <v>9.999999999999998E-4</v>
      </c>
      <c r="T174" s="63">
        <v>0</v>
      </c>
      <c r="U174" s="63">
        <v>0</v>
      </c>
      <c r="V174" s="63">
        <v>0</v>
      </c>
      <c r="W174" s="63">
        <v>0</v>
      </c>
      <c r="X174" s="63">
        <v>0</v>
      </c>
      <c r="Y174" s="63">
        <v>0</v>
      </c>
      <c r="Z174" s="63">
        <v>0</v>
      </c>
      <c r="AA174" s="63">
        <v>0</v>
      </c>
      <c r="AB174" s="63">
        <v>1E-3</v>
      </c>
      <c r="AC174" s="63">
        <v>2E-3</v>
      </c>
      <c r="AD174" s="63">
        <v>2E-3</v>
      </c>
      <c r="AE174" s="63">
        <v>1E-3</v>
      </c>
      <c r="AF174" s="63">
        <v>5.0000000000000001E-3</v>
      </c>
      <c r="AG174" s="63">
        <v>1.2E-2</v>
      </c>
      <c r="AH174" s="63">
        <v>2.9000000000000001E-2</v>
      </c>
      <c r="AI174" s="63">
        <v>3.7999999999999999E-2</v>
      </c>
      <c r="AJ174" s="63">
        <v>6.4000000000000001E-2</v>
      </c>
      <c r="AK174" s="69">
        <v>9.0222222222222218E-2</v>
      </c>
      <c r="AL174" s="69">
        <v>0.11644444444444443</v>
      </c>
      <c r="AM174" s="69">
        <v>0.14266666666666666</v>
      </c>
      <c r="AN174" s="69">
        <v>0.16888888888888889</v>
      </c>
      <c r="AO174" s="69">
        <v>0.19511111111111112</v>
      </c>
      <c r="AP174" s="69">
        <v>0.22133333333333335</v>
      </c>
      <c r="AQ174" s="69">
        <v>0.24755555555555558</v>
      </c>
      <c r="AR174" s="69">
        <v>0.27377777777777779</v>
      </c>
      <c r="AS174" s="69">
        <v>0.3</v>
      </c>
      <c r="AT174" s="69">
        <v>0.3</v>
      </c>
      <c r="AU174" s="69">
        <v>0.3</v>
      </c>
      <c r="AV174" s="69">
        <v>0.3</v>
      </c>
      <c r="AW174" s="69">
        <v>0.3</v>
      </c>
      <c r="AX174" s="69">
        <v>0.3</v>
      </c>
      <c r="AY174" s="69">
        <v>0.3</v>
      </c>
      <c r="AZ174" s="69">
        <v>0.3</v>
      </c>
      <c r="BA174" s="69">
        <v>0.3</v>
      </c>
      <c r="BB174" s="69">
        <v>0.3</v>
      </c>
      <c r="BC174" s="69">
        <v>0.3</v>
      </c>
    </row>
    <row r="175" spans="1:55" s="7" customFormat="1" ht="15" x14ac:dyDescent="0.25">
      <c r="A175" s="21"/>
      <c r="B175" s="21" t="s">
        <v>72</v>
      </c>
      <c r="C175" s="32" t="s">
        <v>28</v>
      </c>
      <c r="D175" s="32"/>
      <c r="E175" s="71">
        <v>1</v>
      </c>
      <c r="F175" s="71">
        <v>1</v>
      </c>
      <c r="G175" s="71">
        <v>1</v>
      </c>
      <c r="H175" s="71">
        <v>1</v>
      </c>
      <c r="I175" s="71">
        <v>1</v>
      </c>
      <c r="J175" s="71">
        <v>1</v>
      </c>
      <c r="K175" s="71">
        <v>1</v>
      </c>
      <c r="L175" s="71">
        <v>1</v>
      </c>
      <c r="M175" s="71">
        <v>1</v>
      </c>
      <c r="N175" s="71">
        <v>0.997</v>
      </c>
      <c r="O175" s="71">
        <v>0.997</v>
      </c>
      <c r="P175" s="71">
        <v>0.99899999999999989</v>
      </c>
      <c r="Q175" s="71">
        <v>0.99899999999999989</v>
      </c>
      <c r="R175" s="71">
        <v>0.99899999999999989</v>
      </c>
      <c r="S175" s="71">
        <v>0.99899999999999989</v>
      </c>
      <c r="T175" s="71">
        <v>0.50700000000000001</v>
      </c>
      <c r="U175" s="71">
        <v>0.54100000000000004</v>
      </c>
      <c r="V175" s="71">
        <v>0.53200000000000003</v>
      </c>
      <c r="W175" s="71">
        <v>0.48499999999999999</v>
      </c>
      <c r="X175" s="71">
        <v>0.35799999999999998</v>
      </c>
      <c r="Y175" s="71">
        <v>0.21</v>
      </c>
      <c r="Z175" s="71">
        <v>3.3000000000000002E-2</v>
      </c>
      <c r="AA175" s="71">
        <v>4.8000000000000001E-2</v>
      </c>
      <c r="AB175" s="71">
        <v>3.3000000000000002E-2</v>
      </c>
      <c r="AC175" s="71">
        <v>2.3E-2</v>
      </c>
      <c r="AD175" s="71">
        <v>1.4E-2</v>
      </c>
      <c r="AE175" s="71">
        <v>3.6999999999999998E-2</v>
      </c>
      <c r="AF175" s="71">
        <v>4.2999999999999997E-2</v>
      </c>
      <c r="AG175" s="71">
        <v>5.3999999999999999E-2</v>
      </c>
      <c r="AH175" s="71">
        <v>4.0999999999999995E-2</v>
      </c>
      <c r="AI175" s="71">
        <v>6.2E-2</v>
      </c>
      <c r="AJ175" s="71">
        <v>4.2999999999999997E-2</v>
      </c>
      <c r="AK175" s="70">
        <v>5.4888888888888883E-2</v>
      </c>
      <c r="AL175" s="70">
        <v>6.6777777777777769E-2</v>
      </c>
      <c r="AM175" s="70">
        <v>7.8666666666666663E-2</v>
      </c>
      <c r="AN175" s="70">
        <v>9.0555555555555556E-2</v>
      </c>
      <c r="AO175" s="70">
        <v>0.10244444444444445</v>
      </c>
      <c r="AP175" s="70">
        <v>0.11433333333333334</v>
      </c>
      <c r="AQ175" s="70">
        <v>0.12622222222222224</v>
      </c>
      <c r="AR175" s="70">
        <v>0.13811111111111113</v>
      </c>
      <c r="AS175" s="70">
        <v>0.15</v>
      </c>
      <c r="AT175" s="70">
        <v>0.15</v>
      </c>
      <c r="AU175" s="70">
        <v>0.15</v>
      </c>
      <c r="AV175" s="70">
        <v>0.15</v>
      </c>
      <c r="AW175" s="70">
        <v>0.15</v>
      </c>
      <c r="AX175" s="70">
        <v>0.15</v>
      </c>
      <c r="AY175" s="70">
        <v>0.15</v>
      </c>
      <c r="AZ175" s="70">
        <v>0.15</v>
      </c>
      <c r="BA175" s="70">
        <v>0.15</v>
      </c>
      <c r="BB175" s="70">
        <v>0.15</v>
      </c>
      <c r="BC175" s="70">
        <v>0.15</v>
      </c>
    </row>
    <row r="176" spans="1:55" s="7" customFormat="1" ht="15" x14ac:dyDescent="0.25">
      <c r="A176" s="21"/>
      <c r="B176" s="21" t="s">
        <v>82</v>
      </c>
      <c r="C176" s="32" t="s">
        <v>28</v>
      </c>
      <c r="D176" s="32"/>
      <c r="E176" s="71">
        <v>0</v>
      </c>
      <c r="F176" s="71">
        <v>0</v>
      </c>
      <c r="G176" s="71">
        <v>0</v>
      </c>
      <c r="H176" s="71">
        <v>0</v>
      </c>
      <c r="I176" s="71">
        <v>0</v>
      </c>
      <c r="J176" s="71">
        <v>0</v>
      </c>
      <c r="K176" s="71">
        <v>0</v>
      </c>
      <c r="L176" s="71">
        <v>0</v>
      </c>
      <c r="M176" s="71">
        <v>0</v>
      </c>
      <c r="N176" s="71">
        <v>0</v>
      </c>
      <c r="O176" s="71">
        <v>0</v>
      </c>
      <c r="P176" s="71">
        <v>0</v>
      </c>
      <c r="Q176" s="71">
        <v>0</v>
      </c>
      <c r="R176" s="71">
        <v>0</v>
      </c>
      <c r="S176" s="71">
        <v>0</v>
      </c>
      <c r="T176" s="71">
        <v>1E-3</v>
      </c>
      <c r="U176" s="71">
        <v>3.0000000000000001E-3</v>
      </c>
      <c r="V176" s="71">
        <v>8.0000000000000002E-3</v>
      </c>
      <c r="W176" s="71">
        <v>2E-3</v>
      </c>
      <c r="X176" s="71">
        <v>4.0000000000000001E-3</v>
      </c>
      <c r="Y176" s="71">
        <v>1E-3</v>
      </c>
      <c r="Z176" s="71">
        <v>1E-3</v>
      </c>
      <c r="AA176" s="71">
        <v>5.0000000000000001E-3</v>
      </c>
      <c r="AB176" s="71">
        <v>3.0000000000000001E-3</v>
      </c>
      <c r="AC176" s="71">
        <v>1.0999999999999999E-2</v>
      </c>
      <c r="AD176" s="71">
        <v>2E-3</v>
      </c>
      <c r="AE176" s="71">
        <v>4.0000000000000001E-3</v>
      </c>
      <c r="AF176" s="71">
        <v>8.9999999999999993E-3</v>
      </c>
      <c r="AG176" s="71">
        <v>1.4E-2</v>
      </c>
      <c r="AH176" s="71">
        <v>1.2E-2</v>
      </c>
      <c r="AI176" s="71">
        <v>1.2E-2</v>
      </c>
      <c r="AJ176" s="71">
        <v>1.4E-2</v>
      </c>
      <c r="AK176" s="70">
        <v>1.3555555555555555E-2</v>
      </c>
      <c r="AL176" s="70">
        <v>1.311111111111111E-2</v>
      </c>
      <c r="AM176" s="70">
        <v>1.2666666666666665E-2</v>
      </c>
      <c r="AN176" s="70">
        <v>1.2222222222222219E-2</v>
      </c>
      <c r="AO176" s="70">
        <v>1.1777777777777774E-2</v>
      </c>
      <c r="AP176" s="70">
        <v>1.1333333333333329E-2</v>
      </c>
      <c r="AQ176" s="70">
        <v>1.0888888888888884E-2</v>
      </c>
      <c r="AR176" s="70">
        <v>1.0444444444444438E-2</v>
      </c>
      <c r="AS176" s="70">
        <v>0.01</v>
      </c>
      <c r="AT176" s="70">
        <v>0.01</v>
      </c>
      <c r="AU176" s="70">
        <v>0.01</v>
      </c>
      <c r="AV176" s="70">
        <v>0.01</v>
      </c>
      <c r="AW176" s="70">
        <v>0.01</v>
      </c>
      <c r="AX176" s="70">
        <v>0.01</v>
      </c>
      <c r="AY176" s="70">
        <v>0.01</v>
      </c>
      <c r="AZ176" s="70">
        <v>0.01</v>
      </c>
      <c r="BA176" s="70">
        <v>0.01</v>
      </c>
      <c r="BB176" s="70">
        <v>0.01</v>
      </c>
      <c r="BC176" s="70">
        <v>0.01</v>
      </c>
    </row>
    <row r="177" spans="1:55" s="7" customFormat="1" ht="15" x14ac:dyDescent="0.25">
      <c r="A177" s="21"/>
      <c r="B177" s="21" t="s">
        <v>83</v>
      </c>
      <c r="C177" s="32" t="s">
        <v>28</v>
      </c>
      <c r="D177" s="32"/>
      <c r="E177" s="71">
        <v>0</v>
      </c>
      <c r="F177" s="71">
        <v>0</v>
      </c>
      <c r="G177" s="71">
        <v>0</v>
      </c>
      <c r="H177" s="71">
        <v>0</v>
      </c>
      <c r="I177" s="71">
        <v>0</v>
      </c>
      <c r="J177" s="71">
        <v>0</v>
      </c>
      <c r="K177" s="71">
        <v>0</v>
      </c>
      <c r="L177" s="71">
        <v>0</v>
      </c>
      <c r="M177" s="71">
        <v>0</v>
      </c>
      <c r="N177" s="71">
        <v>0</v>
      </c>
      <c r="O177" s="71">
        <v>0</v>
      </c>
      <c r="P177" s="71">
        <v>0</v>
      </c>
      <c r="Q177" s="71">
        <v>0</v>
      </c>
      <c r="R177" s="71">
        <v>0</v>
      </c>
      <c r="S177" s="71">
        <v>0</v>
      </c>
      <c r="T177" s="71">
        <v>3.6999999999999998E-2</v>
      </c>
      <c r="U177" s="71">
        <v>4.8000000000000001E-2</v>
      </c>
      <c r="V177" s="71">
        <v>8.0000000000000002E-3</v>
      </c>
      <c r="W177" s="71">
        <v>2.1999999999999999E-2</v>
      </c>
      <c r="X177" s="71">
        <v>7.0000000000000007E-2</v>
      </c>
      <c r="Y177" s="71">
        <v>3.2000000000000001E-2</v>
      </c>
      <c r="Z177" s="71">
        <v>0.106</v>
      </c>
      <c r="AA177" s="71">
        <v>0.13600000000000001</v>
      </c>
      <c r="AB177" s="71">
        <v>0.17100000000000001</v>
      </c>
      <c r="AC177" s="71">
        <v>0.22700000000000001</v>
      </c>
      <c r="AD177" s="71">
        <v>0.252</v>
      </c>
      <c r="AE177" s="71">
        <v>0.39200000000000002</v>
      </c>
      <c r="AF177" s="71">
        <v>0.51800000000000002</v>
      </c>
      <c r="AG177" s="71">
        <v>0.56899999999999995</v>
      </c>
      <c r="AH177" s="71">
        <v>0.505</v>
      </c>
      <c r="AI177" s="71">
        <v>0.30499999999999999</v>
      </c>
      <c r="AJ177" s="71">
        <v>0.39600000000000002</v>
      </c>
      <c r="AK177" s="70">
        <v>0.37866666666666671</v>
      </c>
      <c r="AL177" s="70">
        <v>0.3613333333333334</v>
      </c>
      <c r="AM177" s="70">
        <v>0.34400000000000008</v>
      </c>
      <c r="AN177" s="70">
        <v>0.32666666666666677</v>
      </c>
      <c r="AO177" s="70">
        <v>0.30933333333333346</v>
      </c>
      <c r="AP177" s="70">
        <v>0.29200000000000015</v>
      </c>
      <c r="AQ177" s="70">
        <v>0.27466666666666684</v>
      </c>
      <c r="AR177" s="70">
        <v>0.25733333333333352</v>
      </c>
      <c r="AS177" s="70">
        <v>0.24</v>
      </c>
      <c r="AT177" s="70">
        <v>0.24</v>
      </c>
      <c r="AU177" s="70">
        <v>0.24</v>
      </c>
      <c r="AV177" s="70">
        <v>0.24</v>
      </c>
      <c r="AW177" s="70">
        <v>0.24</v>
      </c>
      <c r="AX177" s="70">
        <v>0.24</v>
      </c>
      <c r="AY177" s="70">
        <v>0.24</v>
      </c>
      <c r="AZ177" s="70">
        <v>0.24</v>
      </c>
      <c r="BA177" s="70">
        <v>0.24</v>
      </c>
      <c r="BB177" s="70">
        <v>0.24</v>
      </c>
      <c r="BC177" s="70">
        <v>0.24</v>
      </c>
    </row>
    <row r="178" spans="1:55" s="7" customFormat="1" ht="15" x14ac:dyDescent="0.25">
      <c r="A178" s="21"/>
      <c r="B178" s="21" t="s">
        <v>84</v>
      </c>
      <c r="C178" s="32" t="s">
        <v>28</v>
      </c>
      <c r="D178" s="32"/>
      <c r="E178" s="71">
        <v>0</v>
      </c>
      <c r="F178" s="71">
        <v>0</v>
      </c>
      <c r="G178" s="71">
        <v>0</v>
      </c>
      <c r="H178" s="71">
        <v>0</v>
      </c>
      <c r="I178" s="71">
        <v>0</v>
      </c>
      <c r="J178" s="71">
        <v>0</v>
      </c>
      <c r="K178" s="71">
        <v>0</v>
      </c>
      <c r="L178" s="71">
        <v>0</v>
      </c>
      <c r="M178" s="71">
        <v>0</v>
      </c>
      <c r="N178" s="71">
        <v>0</v>
      </c>
      <c r="O178" s="71">
        <v>0</v>
      </c>
      <c r="P178" s="71">
        <v>0</v>
      </c>
      <c r="Q178" s="71">
        <v>0</v>
      </c>
      <c r="R178" s="71">
        <v>0</v>
      </c>
      <c r="S178" s="71">
        <v>0</v>
      </c>
      <c r="T178" s="71">
        <v>0.45400000000000001</v>
      </c>
      <c r="U178" s="71">
        <v>0.40699999999999997</v>
      </c>
      <c r="V178" s="71">
        <v>0.45100000000000001</v>
      </c>
      <c r="W178" s="71">
        <v>0.49</v>
      </c>
      <c r="X178" s="71">
        <v>0.56699999999999995</v>
      </c>
      <c r="Y178" s="71">
        <v>0.75600000000000001</v>
      </c>
      <c r="Z178" s="71">
        <v>0.85699999999999998</v>
      </c>
      <c r="AA178" s="71">
        <v>0.80600000000000005</v>
      </c>
      <c r="AB178" s="71">
        <v>0.78500000000000003</v>
      </c>
      <c r="AC178" s="71">
        <v>0.73199999999999998</v>
      </c>
      <c r="AD178" s="71">
        <v>0.72399999999999998</v>
      </c>
      <c r="AE178" s="71">
        <v>0.55800000000000005</v>
      </c>
      <c r="AF178" s="71">
        <v>0.41099999999999998</v>
      </c>
      <c r="AG178" s="71">
        <v>0.34</v>
      </c>
      <c r="AH178" s="71">
        <v>0.4</v>
      </c>
      <c r="AI178" s="71">
        <v>0.56599999999999995</v>
      </c>
      <c r="AJ178" s="71">
        <v>0.46700000000000003</v>
      </c>
      <c r="AK178" s="70">
        <v>0.44288888888888889</v>
      </c>
      <c r="AL178" s="70">
        <v>0.41877777777777775</v>
      </c>
      <c r="AM178" s="70">
        <v>0.39466666666666661</v>
      </c>
      <c r="AN178" s="70">
        <v>0.37055555555555547</v>
      </c>
      <c r="AO178" s="70">
        <v>0.34644444444444433</v>
      </c>
      <c r="AP178" s="70">
        <v>0.32233333333333319</v>
      </c>
      <c r="AQ178" s="70">
        <v>0.29822222222222206</v>
      </c>
      <c r="AR178" s="70">
        <v>0.27411111111111092</v>
      </c>
      <c r="AS178" s="70">
        <v>0.25</v>
      </c>
      <c r="AT178" s="70">
        <v>0.25</v>
      </c>
      <c r="AU178" s="70">
        <v>0.25</v>
      </c>
      <c r="AV178" s="70">
        <v>0.25</v>
      </c>
      <c r="AW178" s="70">
        <v>0.25</v>
      </c>
      <c r="AX178" s="70">
        <v>0.25</v>
      </c>
      <c r="AY178" s="70">
        <v>0.25</v>
      </c>
      <c r="AZ178" s="70">
        <v>0.25</v>
      </c>
      <c r="BA178" s="70">
        <v>0.25</v>
      </c>
      <c r="BB178" s="70">
        <v>0.25</v>
      </c>
      <c r="BC178" s="70">
        <v>0.25</v>
      </c>
    </row>
    <row r="179" spans="1:55" s="7" customFormat="1" ht="15" x14ac:dyDescent="0.25">
      <c r="A179" s="33"/>
      <c r="B179" s="33" t="s">
        <v>85</v>
      </c>
      <c r="C179" s="34" t="s">
        <v>28</v>
      </c>
      <c r="D179" s="34"/>
      <c r="E179" s="64">
        <v>0</v>
      </c>
      <c r="F179" s="64"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  <c r="T179" s="64">
        <v>1E-3</v>
      </c>
      <c r="U179" s="64">
        <v>1E-3</v>
      </c>
      <c r="V179" s="64">
        <v>1E-3</v>
      </c>
      <c r="W179" s="64">
        <v>1E-3</v>
      </c>
      <c r="X179" s="64">
        <v>1E-3</v>
      </c>
      <c r="Y179" s="64">
        <v>1E-3</v>
      </c>
      <c r="Z179" s="64">
        <v>3.0000000000000001E-3</v>
      </c>
      <c r="AA179" s="64">
        <v>5.0000000000000001E-3</v>
      </c>
      <c r="AB179" s="64">
        <v>7.0000000000000001E-3</v>
      </c>
      <c r="AC179" s="64">
        <v>5.0000000000000001E-3</v>
      </c>
      <c r="AD179" s="64">
        <v>6.0000000000000001E-3</v>
      </c>
      <c r="AE179" s="64">
        <v>8.0000000000000002E-3</v>
      </c>
      <c r="AF179" s="64">
        <v>1.4E-2</v>
      </c>
      <c r="AG179" s="64">
        <v>1.0999999999999999E-2</v>
      </c>
      <c r="AH179" s="64">
        <v>1.2999999999999999E-2</v>
      </c>
      <c r="AI179" s="64">
        <v>1.7000000000000001E-2</v>
      </c>
      <c r="AJ179" s="64">
        <v>1.6E-2</v>
      </c>
      <c r="AK179" s="68">
        <v>1.977777777777778E-2</v>
      </c>
      <c r="AL179" s="68">
        <v>2.3555555555555559E-2</v>
      </c>
      <c r="AM179" s="68">
        <v>2.7333333333333338E-2</v>
      </c>
      <c r="AN179" s="68">
        <v>3.1111111111111117E-2</v>
      </c>
      <c r="AO179" s="68">
        <v>3.4888888888888893E-2</v>
      </c>
      <c r="AP179" s="68">
        <v>3.8666666666666669E-2</v>
      </c>
      <c r="AQ179" s="68">
        <v>4.2444444444444444E-2</v>
      </c>
      <c r="AR179" s="68">
        <v>4.622222222222222E-2</v>
      </c>
      <c r="AS179" s="68">
        <v>0.05</v>
      </c>
      <c r="AT179" s="68">
        <v>0.05</v>
      </c>
      <c r="AU179" s="68">
        <v>0.05</v>
      </c>
      <c r="AV179" s="68">
        <v>0.05</v>
      </c>
      <c r="AW179" s="68">
        <v>0.05</v>
      </c>
      <c r="AX179" s="68">
        <v>0.05</v>
      </c>
      <c r="AY179" s="68">
        <v>0.05</v>
      </c>
      <c r="AZ179" s="68">
        <v>0.05</v>
      </c>
      <c r="BA179" s="68">
        <v>0.05</v>
      </c>
      <c r="BB179" s="68">
        <v>0.05</v>
      </c>
      <c r="BC179" s="68">
        <v>0.05</v>
      </c>
    </row>
    <row r="180" spans="1:55" s="7" customFormat="1" ht="15" x14ac:dyDescent="0.25">
      <c r="A180" s="33" t="s">
        <v>291</v>
      </c>
      <c r="B180" s="33"/>
      <c r="C180" s="126" t="s">
        <v>28</v>
      </c>
      <c r="D180" s="34"/>
      <c r="E180" s="64">
        <v>1</v>
      </c>
      <c r="F180" s="64">
        <v>1</v>
      </c>
      <c r="G180" s="64">
        <v>1</v>
      </c>
      <c r="H180" s="64">
        <v>1</v>
      </c>
      <c r="I180" s="64">
        <v>1</v>
      </c>
      <c r="J180" s="64">
        <v>1</v>
      </c>
      <c r="K180" s="64">
        <v>1</v>
      </c>
      <c r="L180" s="64">
        <v>1</v>
      </c>
      <c r="M180" s="64">
        <v>1</v>
      </c>
      <c r="N180" s="64">
        <v>1</v>
      </c>
      <c r="O180" s="64">
        <v>1</v>
      </c>
      <c r="P180" s="64">
        <v>1</v>
      </c>
      <c r="Q180" s="64">
        <v>1</v>
      </c>
      <c r="R180" s="64">
        <v>1</v>
      </c>
      <c r="S180" s="64">
        <v>1</v>
      </c>
      <c r="T180" s="64">
        <v>1</v>
      </c>
      <c r="U180" s="64">
        <v>1</v>
      </c>
      <c r="V180" s="64">
        <v>1</v>
      </c>
      <c r="W180" s="64">
        <v>1</v>
      </c>
      <c r="X180" s="64">
        <v>1</v>
      </c>
      <c r="Y180" s="64">
        <v>1</v>
      </c>
      <c r="Z180" s="64">
        <v>1</v>
      </c>
      <c r="AA180" s="64">
        <v>1</v>
      </c>
      <c r="AB180" s="64">
        <v>1</v>
      </c>
      <c r="AC180" s="64">
        <v>1</v>
      </c>
      <c r="AD180" s="64">
        <v>1</v>
      </c>
      <c r="AE180" s="64">
        <v>1</v>
      </c>
      <c r="AF180" s="64">
        <v>1</v>
      </c>
      <c r="AG180" s="64">
        <v>1</v>
      </c>
      <c r="AH180" s="64">
        <v>1</v>
      </c>
      <c r="AI180" s="64">
        <v>1</v>
      </c>
      <c r="AJ180" s="64">
        <v>1</v>
      </c>
      <c r="AK180" s="68">
        <f>AJ180</f>
        <v>1</v>
      </c>
      <c r="AL180" s="68">
        <f t="shared" ref="AL180:BC184" si="2">AK180</f>
        <v>1</v>
      </c>
      <c r="AM180" s="68">
        <f t="shared" si="2"/>
        <v>1</v>
      </c>
      <c r="AN180" s="68">
        <f t="shared" si="2"/>
        <v>1</v>
      </c>
      <c r="AO180" s="68">
        <f t="shared" si="2"/>
        <v>1</v>
      </c>
      <c r="AP180" s="68">
        <f t="shared" si="2"/>
        <v>1</v>
      </c>
      <c r="AQ180" s="68">
        <f t="shared" si="2"/>
        <v>1</v>
      </c>
      <c r="AR180" s="68">
        <f t="shared" si="2"/>
        <v>1</v>
      </c>
      <c r="AS180" s="68">
        <f t="shared" si="2"/>
        <v>1</v>
      </c>
      <c r="AT180" s="68">
        <f t="shared" si="2"/>
        <v>1</v>
      </c>
      <c r="AU180" s="68">
        <f t="shared" si="2"/>
        <v>1</v>
      </c>
      <c r="AV180" s="68">
        <f t="shared" si="2"/>
        <v>1</v>
      </c>
      <c r="AW180" s="68">
        <f t="shared" si="2"/>
        <v>1</v>
      </c>
      <c r="AX180" s="68">
        <f t="shared" si="2"/>
        <v>1</v>
      </c>
      <c r="AY180" s="68">
        <f t="shared" si="2"/>
        <v>1</v>
      </c>
      <c r="AZ180" s="68">
        <f t="shared" si="2"/>
        <v>1</v>
      </c>
      <c r="BA180" s="68">
        <f t="shared" si="2"/>
        <v>1</v>
      </c>
      <c r="BB180" s="68">
        <f t="shared" si="2"/>
        <v>1</v>
      </c>
      <c r="BC180" s="68">
        <f t="shared" si="2"/>
        <v>1</v>
      </c>
    </row>
    <row r="181" spans="1:55" s="7" customFormat="1" ht="15" x14ac:dyDescent="0.25">
      <c r="A181" s="139" t="s">
        <v>127</v>
      </c>
      <c r="B181" s="139" t="s">
        <v>255</v>
      </c>
      <c r="C181" s="126" t="s">
        <v>28</v>
      </c>
      <c r="D181" s="126"/>
      <c r="E181" s="72">
        <v>1</v>
      </c>
      <c r="F181" s="72">
        <v>1</v>
      </c>
      <c r="G181" s="72">
        <v>1</v>
      </c>
      <c r="H181" s="72">
        <v>1</v>
      </c>
      <c r="I181" s="72">
        <v>1</v>
      </c>
      <c r="J181" s="72">
        <v>1</v>
      </c>
      <c r="K181" s="72">
        <v>1</v>
      </c>
      <c r="L181" s="72">
        <v>1</v>
      </c>
      <c r="M181" s="72">
        <v>1</v>
      </c>
      <c r="N181" s="72">
        <v>1</v>
      </c>
      <c r="O181" s="72">
        <v>1</v>
      </c>
      <c r="P181" s="72">
        <v>1</v>
      </c>
      <c r="Q181" s="72">
        <v>1</v>
      </c>
      <c r="R181" s="72">
        <v>1</v>
      </c>
      <c r="S181" s="72">
        <v>1</v>
      </c>
      <c r="T181" s="72">
        <v>1</v>
      </c>
      <c r="U181" s="72">
        <v>1</v>
      </c>
      <c r="V181" s="72">
        <v>1</v>
      </c>
      <c r="W181" s="72">
        <v>1</v>
      </c>
      <c r="X181" s="72">
        <v>1</v>
      </c>
      <c r="Y181" s="72">
        <v>1</v>
      </c>
      <c r="Z181" s="72">
        <v>1</v>
      </c>
      <c r="AA181" s="72">
        <v>1</v>
      </c>
      <c r="AB181" s="72">
        <v>1</v>
      </c>
      <c r="AC181" s="72">
        <v>1</v>
      </c>
      <c r="AD181" s="72">
        <v>1</v>
      </c>
      <c r="AE181" s="72">
        <v>1</v>
      </c>
      <c r="AF181" s="72">
        <v>1</v>
      </c>
      <c r="AG181" s="72">
        <v>1</v>
      </c>
      <c r="AH181" s="72">
        <v>1</v>
      </c>
      <c r="AI181" s="72">
        <v>1</v>
      </c>
      <c r="AJ181" s="72">
        <v>1</v>
      </c>
      <c r="AK181" s="68">
        <f t="shared" ref="AK181:AZ184" si="3">AJ181</f>
        <v>1</v>
      </c>
      <c r="AL181" s="68">
        <f t="shared" si="3"/>
        <v>1</v>
      </c>
      <c r="AM181" s="68">
        <f t="shared" si="3"/>
        <v>1</v>
      </c>
      <c r="AN181" s="68">
        <f t="shared" si="3"/>
        <v>1</v>
      </c>
      <c r="AO181" s="68">
        <f t="shared" si="3"/>
        <v>1</v>
      </c>
      <c r="AP181" s="68">
        <f t="shared" si="3"/>
        <v>1</v>
      </c>
      <c r="AQ181" s="68">
        <f t="shared" si="3"/>
        <v>1</v>
      </c>
      <c r="AR181" s="68">
        <f t="shared" si="3"/>
        <v>1</v>
      </c>
      <c r="AS181" s="68">
        <f t="shared" si="3"/>
        <v>1</v>
      </c>
      <c r="AT181" s="68">
        <f t="shared" si="3"/>
        <v>1</v>
      </c>
      <c r="AU181" s="68">
        <f t="shared" si="3"/>
        <v>1</v>
      </c>
      <c r="AV181" s="68">
        <f t="shared" si="3"/>
        <v>1</v>
      </c>
      <c r="AW181" s="68">
        <f t="shared" si="3"/>
        <v>1</v>
      </c>
      <c r="AX181" s="68">
        <f t="shared" si="3"/>
        <v>1</v>
      </c>
      <c r="AY181" s="68">
        <f t="shared" si="3"/>
        <v>1</v>
      </c>
      <c r="AZ181" s="68">
        <f t="shared" si="3"/>
        <v>1</v>
      </c>
      <c r="BA181" s="68">
        <f t="shared" si="2"/>
        <v>1</v>
      </c>
      <c r="BB181" s="68">
        <f t="shared" si="2"/>
        <v>1</v>
      </c>
      <c r="BC181" s="68">
        <f t="shared" si="2"/>
        <v>1</v>
      </c>
    </row>
    <row r="182" spans="1:55" s="7" customFormat="1" ht="15" x14ac:dyDescent="0.25">
      <c r="A182" s="139" t="s">
        <v>292</v>
      </c>
      <c r="B182" s="140"/>
      <c r="C182" s="126" t="s">
        <v>28</v>
      </c>
      <c r="D182" s="126"/>
      <c r="E182" s="72">
        <v>1</v>
      </c>
      <c r="F182" s="72">
        <v>1</v>
      </c>
      <c r="G182" s="72">
        <v>1</v>
      </c>
      <c r="H182" s="72">
        <v>1</v>
      </c>
      <c r="I182" s="72">
        <v>1</v>
      </c>
      <c r="J182" s="72">
        <v>1</v>
      </c>
      <c r="K182" s="72">
        <v>1</v>
      </c>
      <c r="L182" s="72">
        <v>1</v>
      </c>
      <c r="M182" s="72">
        <v>1</v>
      </c>
      <c r="N182" s="72">
        <v>1</v>
      </c>
      <c r="O182" s="72">
        <v>1</v>
      </c>
      <c r="P182" s="72">
        <v>1</v>
      </c>
      <c r="Q182" s="72">
        <v>1</v>
      </c>
      <c r="R182" s="72">
        <v>1</v>
      </c>
      <c r="S182" s="72">
        <v>1</v>
      </c>
      <c r="T182" s="72">
        <v>1</v>
      </c>
      <c r="U182" s="72">
        <v>1</v>
      </c>
      <c r="V182" s="72">
        <v>1</v>
      </c>
      <c r="W182" s="72">
        <v>1</v>
      </c>
      <c r="X182" s="72">
        <v>1</v>
      </c>
      <c r="Y182" s="72">
        <v>1</v>
      </c>
      <c r="Z182" s="72">
        <v>1</v>
      </c>
      <c r="AA182" s="72">
        <v>1</v>
      </c>
      <c r="AB182" s="72">
        <v>1</v>
      </c>
      <c r="AC182" s="72">
        <v>1</v>
      </c>
      <c r="AD182" s="72">
        <v>1</v>
      </c>
      <c r="AE182" s="72">
        <v>1</v>
      </c>
      <c r="AF182" s="72">
        <v>1</v>
      </c>
      <c r="AG182" s="72">
        <v>1</v>
      </c>
      <c r="AH182" s="72">
        <v>1</v>
      </c>
      <c r="AI182" s="72">
        <v>1</v>
      </c>
      <c r="AJ182" s="72">
        <v>1</v>
      </c>
      <c r="AK182" s="68">
        <f t="shared" si="3"/>
        <v>1</v>
      </c>
      <c r="AL182" s="68">
        <f t="shared" si="2"/>
        <v>1</v>
      </c>
      <c r="AM182" s="68">
        <f t="shared" si="2"/>
        <v>1</v>
      </c>
      <c r="AN182" s="68">
        <f t="shared" si="2"/>
        <v>1</v>
      </c>
      <c r="AO182" s="68">
        <f t="shared" si="2"/>
        <v>1</v>
      </c>
      <c r="AP182" s="68">
        <f t="shared" si="2"/>
        <v>1</v>
      </c>
      <c r="AQ182" s="68">
        <f t="shared" si="2"/>
        <v>1</v>
      </c>
      <c r="AR182" s="68">
        <f t="shared" si="2"/>
        <v>1</v>
      </c>
      <c r="AS182" s="68">
        <f t="shared" si="2"/>
        <v>1</v>
      </c>
      <c r="AT182" s="68">
        <f t="shared" si="2"/>
        <v>1</v>
      </c>
      <c r="AU182" s="68">
        <f t="shared" si="2"/>
        <v>1</v>
      </c>
      <c r="AV182" s="68">
        <f t="shared" si="2"/>
        <v>1</v>
      </c>
      <c r="AW182" s="68">
        <f t="shared" si="2"/>
        <v>1</v>
      </c>
      <c r="AX182" s="68">
        <f t="shared" si="2"/>
        <v>1</v>
      </c>
      <c r="AY182" s="68">
        <f t="shared" si="2"/>
        <v>1</v>
      </c>
      <c r="AZ182" s="68">
        <f t="shared" si="2"/>
        <v>1</v>
      </c>
      <c r="BA182" s="68">
        <f t="shared" si="2"/>
        <v>1</v>
      </c>
      <c r="BB182" s="68">
        <f t="shared" si="2"/>
        <v>1</v>
      </c>
      <c r="BC182" s="68">
        <f t="shared" si="2"/>
        <v>1</v>
      </c>
    </row>
    <row r="183" spans="1:55" s="7" customFormat="1" ht="15" x14ac:dyDescent="0.25">
      <c r="A183" s="33" t="s">
        <v>293</v>
      </c>
      <c r="B183" s="41"/>
      <c r="C183" s="34" t="s">
        <v>28</v>
      </c>
      <c r="D183" s="34"/>
      <c r="E183" s="64">
        <v>1</v>
      </c>
      <c r="F183" s="64">
        <v>1</v>
      </c>
      <c r="G183" s="64">
        <v>1</v>
      </c>
      <c r="H183" s="64">
        <v>1</v>
      </c>
      <c r="I183" s="64">
        <v>1</v>
      </c>
      <c r="J183" s="64">
        <v>1</v>
      </c>
      <c r="K183" s="64">
        <v>1</v>
      </c>
      <c r="L183" s="64">
        <v>1</v>
      </c>
      <c r="M183" s="64">
        <v>1</v>
      </c>
      <c r="N183" s="64">
        <v>1</v>
      </c>
      <c r="O183" s="64">
        <v>1</v>
      </c>
      <c r="P183" s="64">
        <v>1</v>
      </c>
      <c r="Q183" s="64">
        <v>1</v>
      </c>
      <c r="R183" s="64">
        <v>1</v>
      </c>
      <c r="S183" s="64">
        <v>1</v>
      </c>
      <c r="T183" s="64">
        <v>1</v>
      </c>
      <c r="U183" s="64">
        <v>1</v>
      </c>
      <c r="V183" s="64">
        <v>1</v>
      </c>
      <c r="W183" s="64">
        <v>1</v>
      </c>
      <c r="X183" s="64">
        <v>1</v>
      </c>
      <c r="Y183" s="64">
        <v>1</v>
      </c>
      <c r="Z183" s="64">
        <v>1</v>
      </c>
      <c r="AA183" s="64">
        <v>1</v>
      </c>
      <c r="AB183" s="64">
        <v>1</v>
      </c>
      <c r="AC183" s="64">
        <v>1</v>
      </c>
      <c r="AD183" s="64">
        <v>1</v>
      </c>
      <c r="AE183" s="64">
        <v>1</v>
      </c>
      <c r="AF183" s="64">
        <v>1</v>
      </c>
      <c r="AG183" s="64">
        <v>1</v>
      </c>
      <c r="AH183" s="64">
        <v>1</v>
      </c>
      <c r="AI183" s="64">
        <v>1</v>
      </c>
      <c r="AJ183" s="64">
        <v>1</v>
      </c>
      <c r="AK183" s="68">
        <f t="shared" si="3"/>
        <v>1</v>
      </c>
      <c r="AL183" s="68">
        <f t="shared" si="2"/>
        <v>1</v>
      </c>
      <c r="AM183" s="68">
        <f t="shared" si="2"/>
        <v>1</v>
      </c>
      <c r="AN183" s="68">
        <f t="shared" si="2"/>
        <v>1</v>
      </c>
      <c r="AO183" s="68">
        <f t="shared" si="2"/>
        <v>1</v>
      </c>
      <c r="AP183" s="68">
        <f t="shared" si="2"/>
        <v>1</v>
      </c>
      <c r="AQ183" s="68">
        <f t="shared" si="2"/>
        <v>1</v>
      </c>
      <c r="AR183" s="68">
        <f t="shared" si="2"/>
        <v>1</v>
      </c>
      <c r="AS183" s="68">
        <f t="shared" si="2"/>
        <v>1</v>
      </c>
      <c r="AT183" s="68">
        <f t="shared" si="2"/>
        <v>1</v>
      </c>
      <c r="AU183" s="68">
        <f t="shared" si="2"/>
        <v>1</v>
      </c>
      <c r="AV183" s="68">
        <f t="shared" si="2"/>
        <v>1</v>
      </c>
      <c r="AW183" s="68">
        <f t="shared" si="2"/>
        <v>1</v>
      </c>
      <c r="AX183" s="68">
        <f t="shared" si="2"/>
        <v>1</v>
      </c>
      <c r="AY183" s="68">
        <f t="shared" si="2"/>
        <v>1</v>
      </c>
      <c r="AZ183" s="68">
        <f t="shared" si="2"/>
        <v>1</v>
      </c>
      <c r="BA183" s="68">
        <f t="shared" si="2"/>
        <v>1</v>
      </c>
      <c r="BB183" s="68">
        <f t="shared" si="2"/>
        <v>1</v>
      </c>
      <c r="BC183" s="68">
        <f t="shared" si="2"/>
        <v>1</v>
      </c>
    </row>
    <row r="184" spans="1:55" s="7" customFormat="1" ht="15" x14ac:dyDescent="0.25">
      <c r="A184" s="33" t="s">
        <v>128</v>
      </c>
      <c r="B184" s="41" t="s">
        <v>288</v>
      </c>
      <c r="C184" s="34" t="s">
        <v>28</v>
      </c>
      <c r="D184" s="34"/>
      <c r="E184" s="64">
        <v>1</v>
      </c>
      <c r="F184" s="64">
        <v>1</v>
      </c>
      <c r="G184" s="64">
        <v>1</v>
      </c>
      <c r="H184" s="64">
        <v>1</v>
      </c>
      <c r="I184" s="64">
        <v>1</v>
      </c>
      <c r="J184" s="64">
        <v>1</v>
      </c>
      <c r="K184" s="64">
        <v>1</v>
      </c>
      <c r="L184" s="64">
        <v>1</v>
      </c>
      <c r="M184" s="64">
        <v>1</v>
      </c>
      <c r="N184" s="64">
        <v>1</v>
      </c>
      <c r="O184" s="64">
        <v>1</v>
      </c>
      <c r="P184" s="64">
        <v>1</v>
      </c>
      <c r="Q184" s="64">
        <v>1</v>
      </c>
      <c r="R184" s="64">
        <v>1</v>
      </c>
      <c r="S184" s="64">
        <v>1</v>
      </c>
      <c r="T184" s="64">
        <v>1</v>
      </c>
      <c r="U184" s="64">
        <v>1</v>
      </c>
      <c r="V184" s="64">
        <v>1</v>
      </c>
      <c r="W184" s="64">
        <v>1</v>
      </c>
      <c r="X184" s="64">
        <v>1</v>
      </c>
      <c r="Y184" s="64">
        <v>1</v>
      </c>
      <c r="Z184" s="64">
        <v>1</v>
      </c>
      <c r="AA184" s="64">
        <v>1</v>
      </c>
      <c r="AB184" s="64">
        <v>1</v>
      </c>
      <c r="AC184" s="64">
        <v>1</v>
      </c>
      <c r="AD184" s="64">
        <v>1</v>
      </c>
      <c r="AE184" s="64">
        <v>1</v>
      </c>
      <c r="AF184" s="64">
        <v>1</v>
      </c>
      <c r="AG184" s="64">
        <v>1</v>
      </c>
      <c r="AH184" s="64">
        <v>1</v>
      </c>
      <c r="AI184" s="64">
        <v>1</v>
      </c>
      <c r="AJ184" s="64">
        <v>1</v>
      </c>
      <c r="AK184" s="68">
        <f t="shared" si="3"/>
        <v>1</v>
      </c>
      <c r="AL184" s="68">
        <f t="shared" si="2"/>
        <v>1</v>
      </c>
      <c r="AM184" s="68">
        <f t="shared" si="2"/>
        <v>1</v>
      </c>
      <c r="AN184" s="68">
        <f t="shared" si="2"/>
        <v>1</v>
      </c>
      <c r="AO184" s="68">
        <f t="shared" si="2"/>
        <v>1</v>
      </c>
      <c r="AP184" s="68">
        <f t="shared" si="2"/>
        <v>1</v>
      </c>
      <c r="AQ184" s="68">
        <f t="shared" si="2"/>
        <v>1</v>
      </c>
      <c r="AR184" s="68">
        <f t="shared" si="2"/>
        <v>1</v>
      </c>
      <c r="AS184" s="68">
        <f t="shared" si="2"/>
        <v>1</v>
      </c>
      <c r="AT184" s="68">
        <f t="shared" si="2"/>
        <v>1</v>
      </c>
      <c r="AU184" s="68">
        <f t="shared" si="2"/>
        <v>1</v>
      </c>
      <c r="AV184" s="68">
        <f t="shared" si="2"/>
        <v>1</v>
      </c>
      <c r="AW184" s="68">
        <f t="shared" si="2"/>
        <v>1</v>
      </c>
      <c r="AX184" s="68">
        <f t="shared" si="2"/>
        <v>1</v>
      </c>
      <c r="AY184" s="68">
        <f t="shared" si="2"/>
        <v>1</v>
      </c>
      <c r="AZ184" s="68">
        <f t="shared" si="2"/>
        <v>1</v>
      </c>
      <c r="BA184" s="68">
        <f t="shared" si="2"/>
        <v>1</v>
      </c>
      <c r="BB184" s="68">
        <f t="shared" si="2"/>
        <v>1</v>
      </c>
      <c r="BC184" s="68">
        <f t="shared" si="2"/>
        <v>1</v>
      </c>
    </row>
    <row r="185" spans="1:55" s="7" customFormat="1" ht="15" x14ac:dyDescent="0.25">
      <c r="A185" s="25"/>
      <c r="B185" s="25"/>
      <c r="C185" s="25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</row>
    <row r="186" spans="1:55" s="7" customFormat="1" ht="15" x14ac:dyDescent="0.25">
      <c r="A186" s="25" t="s">
        <v>129</v>
      </c>
      <c r="B186" s="141" t="s">
        <v>294</v>
      </c>
      <c r="C186" s="25"/>
      <c r="D186" s="97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</row>
    <row r="187" spans="1:55" s="7" customFormat="1" ht="15" x14ac:dyDescent="0.25">
      <c r="A187" s="25"/>
      <c r="B187" s="141" t="s">
        <v>145</v>
      </c>
      <c r="C187" s="19"/>
      <c r="D187" s="20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</row>
    <row r="188" spans="1:55" ht="15" x14ac:dyDescent="0.25">
      <c r="A188" s="142"/>
      <c r="B188" s="25" t="s">
        <v>146</v>
      </c>
      <c r="D188" s="20"/>
    </row>
    <row r="189" spans="1:55" ht="15" x14ac:dyDescent="0.25">
      <c r="A189" s="142"/>
      <c r="B189" s="25" t="s">
        <v>264</v>
      </c>
      <c r="D189" s="20"/>
    </row>
    <row r="190" spans="1:55" x14ac:dyDescent="0.2">
      <c r="B190" s="156" t="s">
        <v>295</v>
      </c>
    </row>
    <row r="191" spans="1:55" ht="15" x14ac:dyDescent="0.25">
      <c r="A191" s="19" t="s">
        <v>147</v>
      </c>
      <c r="B191" s="19" t="s">
        <v>131</v>
      </c>
      <c r="D191" s="20"/>
    </row>
    <row r="192" spans="1:55" ht="15" x14ac:dyDescent="0.25">
      <c r="B192" s="19" t="s">
        <v>194</v>
      </c>
      <c r="D192" s="20"/>
    </row>
    <row r="193" spans="2:4" ht="15" x14ac:dyDescent="0.25">
      <c r="B193" s="19" t="s">
        <v>195</v>
      </c>
      <c r="D193" s="111"/>
    </row>
    <row r="194" spans="2:4" x14ac:dyDescent="0.2">
      <c r="B194" s="28" t="s">
        <v>298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workbookViewId="0">
      <selection activeCell="AH9" sqref="AH9"/>
    </sheetView>
  </sheetViews>
  <sheetFormatPr defaultColWidth="9.140625" defaultRowHeight="15" x14ac:dyDescent="0.25"/>
  <cols>
    <col min="1" max="1" width="25.28515625" customWidth="1"/>
    <col min="2" max="2" width="8.85546875"/>
    <col min="3" max="3" width="10" hidden="1" customWidth="1"/>
    <col min="4" max="4" width="9.7109375" hidden="1" customWidth="1"/>
    <col min="5" max="6" width="10" hidden="1" customWidth="1"/>
    <col min="7" max="7" width="8.85546875"/>
    <col min="8" max="8" width="10" hidden="1" customWidth="1"/>
    <col min="9" max="9" width="10.140625" hidden="1" customWidth="1"/>
    <col min="10" max="10" width="10.7109375" hidden="1" customWidth="1"/>
    <col min="11" max="11" width="11" hidden="1" customWidth="1"/>
    <col min="12" max="12" width="8.85546875"/>
    <col min="13" max="13" width="10.140625" hidden="1" customWidth="1"/>
    <col min="14" max="14" width="10.42578125" hidden="1" customWidth="1"/>
    <col min="15" max="15" width="10.5703125" hidden="1" customWidth="1"/>
    <col min="16" max="16" width="10.42578125" hidden="1" customWidth="1"/>
    <col min="17" max="17" width="8.85546875"/>
    <col min="18" max="18" width="10.5703125" hidden="1" customWidth="1"/>
    <col min="19" max="19" width="10.28515625" hidden="1" customWidth="1"/>
    <col min="20" max="20" width="10.7109375" hidden="1" customWidth="1"/>
    <col min="21" max="21" width="10.140625" hidden="1" customWidth="1"/>
    <col min="22" max="22" width="8.85546875"/>
    <col min="23" max="23" width="7.5703125" hidden="1" customWidth="1"/>
    <col min="24" max="24" width="8.5703125" hidden="1" customWidth="1"/>
    <col min="25" max="25" width="8.85546875" hidden="1" customWidth="1"/>
    <col min="26" max="26" width="8.7109375" hidden="1" customWidth="1"/>
    <col min="27" max="27" width="8.85546875"/>
    <col min="28" max="31" width="0" hidden="1" customWidth="1"/>
    <col min="32" max="47" width="8.85546875" customWidth="1"/>
    <col min="48" max="16384" width="9.140625" style="2"/>
  </cols>
  <sheetData>
    <row r="1" spans="1:52" ht="18.75" x14ac:dyDescent="0.3">
      <c r="A1" s="15" t="s">
        <v>152</v>
      </c>
    </row>
    <row r="2" spans="1:52" ht="16.5" x14ac:dyDescent="0.3">
      <c r="A2" s="16" t="s">
        <v>188</v>
      </c>
    </row>
    <row r="3" spans="1:52" ht="16.5" x14ac:dyDescent="0.3">
      <c r="A3" s="16"/>
    </row>
    <row r="4" spans="1:52" ht="16.5" x14ac:dyDescent="0.3">
      <c r="A4" s="16" t="s">
        <v>228</v>
      </c>
    </row>
    <row r="6" spans="1:52" s="110" customFormat="1" x14ac:dyDescent="0.25">
      <c r="A6" s="120" t="s">
        <v>13</v>
      </c>
      <c r="B6" s="17">
        <v>1990</v>
      </c>
      <c r="C6" s="17">
        <v>1991</v>
      </c>
      <c r="D6" s="17">
        <v>1992</v>
      </c>
      <c r="E6" s="17">
        <v>1993</v>
      </c>
      <c r="F6" s="17">
        <v>1994</v>
      </c>
      <c r="G6" s="17">
        <v>1995</v>
      </c>
      <c r="H6" s="17">
        <v>1996</v>
      </c>
      <c r="I6" s="17">
        <v>1997</v>
      </c>
      <c r="J6" s="17">
        <v>1998</v>
      </c>
      <c r="K6" s="17">
        <v>1999</v>
      </c>
      <c r="L6" s="17">
        <v>2000</v>
      </c>
      <c r="M6" s="17">
        <v>2001</v>
      </c>
      <c r="N6" s="17">
        <v>2002</v>
      </c>
      <c r="O6" s="17">
        <v>2003</v>
      </c>
      <c r="P6" s="17">
        <v>2004</v>
      </c>
      <c r="Q6" s="17">
        <v>2005</v>
      </c>
      <c r="R6" s="17">
        <v>2006</v>
      </c>
      <c r="S6" s="17">
        <v>2007</v>
      </c>
      <c r="T6" s="17">
        <v>2008</v>
      </c>
      <c r="U6" s="17">
        <v>2009</v>
      </c>
      <c r="V6" s="17">
        <v>2010</v>
      </c>
      <c r="W6" s="17">
        <v>2011</v>
      </c>
      <c r="X6" s="17">
        <v>2012</v>
      </c>
      <c r="Y6" s="17">
        <v>2013</v>
      </c>
      <c r="Z6" s="17">
        <v>2014</v>
      </c>
      <c r="AA6" s="17">
        <v>2015</v>
      </c>
      <c r="AB6" s="17">
        <v>2016</v>
      </c>
      <c r="AC6" s="17">
        <v>2017</v>
      </c>
      <c r="AD6" s="17">
        <v>2018</v>
      </c>
      <c r="AE6" s="17">
        <v>2019</v>
      </c>
      <c r="AF6" s="17">
        <v>2020</v>
      </c>
      <c r="AG6" s="17">
        <v>2021</v>
      </c>
      <c r="AH6" s="3">
        <v>2022</v>
      </c>
      <c r="AI6" s="3">
        <v>2023</v>
      </c>
      <c r="AJ6" s="3">
        <v>2024</v>
      </c>
      <c r="AK6" s="3">
        <v>2025</v>
      </c>
      <c r="AL6" s="3">
        <v>2026</v>
      </c>
      <c r="AM6" s="3">
        <v>2027</v>
      </c>
      <c r="AN6" s="3">
        <v>2028</v>
      </c>
      <c r="AO6" s="3">
        <v>2029</v>
      </c>
      <c r="AP6" s="3">
        <v>2030</v>
      </c>
      <c r="AQ6" s="3">
        <v>2031</v>
      </c>
      <c r="AR6" s="3">
        <v>2032</v>
      </c>
      <c r="AS6" s="3">
        <v>2033</v>
      </c>
      <c r="AT6" s="3">
        <v>2034</v>
      </c>
      <c r="AU6" s="3">
        <v>2035</v>
      </c>
      <c r="AV6" s="3">
        <v>2036</v>
      </c>
      <c r="AW6" s="3">
        <v>2037</v>
      </c>
      <c r="AX6" s="3">
        <v>2038</v>
      </c>
      <c r="AY6" s="3">
        <v>2039</v>
      </c>
      <c r="AZ6" s="3">
        <v>2040</v>
      </c>
    </row>
    <row r="7" spans="1:52" s="7" customFormat="1" x14ac:dyDescent="0.25">
      <c r="A7" s="80" t="s">
        <v>122</v>
      </c>
      <c r="B7" s="66">
        <v>96.196771445602437</v>
      </c>
      <c r="C7" s="66">
        <v>96.184684864702206</v>
      </c>
      <c r="D7" s="66">
        <v>92.920250294373659</v>
      </c>
      <c r="E7" s="66">
        <v>94.580770239954518</v>
      </c>
      <c r="F7" s="66">
        <v>93.737390121427126</v>
      </c>
      <c r="G7" s="66">
        <v>93.409054828592929</v>
      </c>
      <c r="H7" s="66">
        <v>93.217289031486217</v>
      </c>
      <c r="I7" s="66">
        <v>88.450089142864826</v>
      </c>
      <c r="J7" s="66">
        <v>88.869944052916736</v>
      </c>
      <c r="K7" s="66">
        <v>84.265383305771152</v>
      </c>
      <c r="L7" s="66">
        <v>82.518896350843448</v>
      </c>
      <c r="M7" s="66">
        <v>82.58128257661663</v>
      </c>
      <c r="N7" s="66">
        <v>82.021942157869105</v>
      </c>
      <c r="O7" s="66">
        <v>81.989842226986084</v>
      </c>
      <c r="P7" s="66">
        <v>78.813082505432661</v>
      </c>
      <c r="Q7" s="66">
        <v>80.116078560107809</v>
      </c>
      <c r="R7" s="66">
        <v>78.800931854609161</v>
      </c>
      <c r="S7" s="66">
        <v>78.735463638042901</v>
      </c>
      <c r="T7" s="66">
        <v>80.528837688058644</v>
      </c>
      <c r="U7" s="66">
        <v>83.195964249143728</v>
      </c>
      <c r="V7" s="66">
        <v>83.88026261644076</v>
      </c>
      <c r="W7" s="66">
        <v>82.512621924683771</v>
      </c>
      <c r="X7" s="66">
        <v>86.128760800684518</v>
      </c>
      <c r="Y7" s="66">
        <v>86.074549522689068</v>
      </c>
      <c r="Z7" s="66">
        <v>86.507796783083791</v>
      </c>
      <c r="AA7" s="66">
        <v>86.591889827116987</v>
      </c>
      <c r="AB7" s="66">
        <v>89.161876049977366</v>
      </c>
      <c r="AC7" s="66">
        <v>90.734500817823402</v>
      </c>
      <c r="AD7" s="66">
        <v>91.494278096290927</v>
      </c>
      <c r="AE7" s="66">
        <v>91.106832149344456</v>
      </c>
      <c r="AF7" s="66">
        <v>89.249418850269308</v>
      </c>
      <c r="AG7" s="66">
        <v>91.168518069328002</v>
      </c>
      <c r="AH7" s="73">
        <v>77.288864184222632</v>
      </c>
      <c r="AI7" s="73">
        <v>78.015327506321441</v>
      </c>
      <c r="AJ7" s="73">
        <v>78.379801225574766</v>
      </c>
      <c r="AK7" s="73">
        <v>73.123715466284736</v>
      </c>
      <c r="AL7" s="73">
        <v>72.807993013735896</v>
      </c>
      <c r="AM7" s="73">
        <v>72.317652535971263</v>
      </c>
      <c r="AN7" s="73">
        <v>71.810032768730295</v>
      </c>
      <c r="AO7" s="73">
        <v>71.544376143780809</v>
      </c>
      <c r="AP7" s="73">
        <v>71.139307667627975</v>
      </c>
      <c r="AQ7" s="73">
        <v>70.686535893898906</v>
      </c>
      <c r="AR7" s="73">
        <v>70.17628855712411</v>
      </c>
      <c r="AS7" s="73">
        <v>69.790385491901702</v>
      </c>
      <c r="AT7" s="73">
        <v>69.318619479514837</v>
      </c>
      <c r="AU7" s="73">
        <v>68.860264441883587</v>
      </c>
      <c r="AV7" s="73">
        <v>68.434205336221993</v>
      </c>
      <c r="AW7" s="73">
        <v>68.168979631756542</v>
      </c>
      <c r="AX7" s="73">
        <v>67.787954170896001</v>
      </c>
      <c r="AY7" s="73">
        <v>67.583960312147369</v>
      </c>
      <c r="AZ7" s="73">
        <v>67.247657945705853</v>
      </c>
    </row>
    <row r="8" spans="1:52" s="7" customFormat="1" x14ac:dyDescent="0.25">
      <c r="A8" s="80" t="s">
        <v>299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73">
        <v>12.973240656993017</v>
      </c>
      <c r="AI8" s="73">
        <v>13.132227834289433</v>
      </c>
      <c r="AJ8" s="73">
        <v>13.236814706304894</v>
      </c>
      <c r="AK8" s="73">
        <v>13.331608810553767</v>
      </c>
      <c r="AL8" s="73">
        <v>13.398054171777606</v>
      </c>
      <c r="AM8" s="73">
        <v>13.444864828768644</v>
      </c>
      <c r="AN8" s="73">
        <v>13.515872258169825</v>
      </c>
      <c r="AO8" s="73">
        <v>13.563801828471368</v>
      </c>
      <c r="AP8" s="73">
        <v>13.624605993454621</v>
      </c>
      <c r="AQ8" s="73">
        <v>13.667506581668128</v>
      </c>
      <c r="AR8" s="73">
        <v>13.720675639277996</v>
      </c>
      <c r="AS8" s="73">
        <v>13.756207931271133</v>
      </c>
      <c r="AT8" s="73">
        <v>13.800327376857238</v>
      </c>
      <c r="AU8" s="73">
        <v>13.823271803358336</v>
      </c>
      <c r="AV8" s="73">
        <v>13.860275867823944</v>
      </c>
      <c r="AW8" s="73">
        <v>13.873141887607506</v>
      </c>
      <c r="AX8" s="73">
        <v>13.898867915608514</v>
      </c>
      <c r="AY8" s="73">
        <v>13.90023375140286</v>
      </c>
      <c r="AZ8" s="73">
        <v>13.910811171241658</v>
      </c>
    </row>
    <row r="9" spans="1:52" s="7" customFormat="1" x14ac:dyDescent="0.25">
      <c r="A9" s="80" t="s">
        <v>37</v>
      </c>
      <c r="B9" s="66">
        <v>48.963178704515514</v>
      </c>
      <c r="C9" s="66">
        <v>49.498596976075824</v>
      </c>
      <c r="D9" s="66">
        <v>49.947489585929816</v>
      </c>
      <c r="E9" s="66">
        <v>49.747565842332307</v>
      </c>
      <c r="F9" s="66">
        <v>47.252462056077377</v>
      </c>
      <c r="G9" s="66">
        <v>47.193440435535386</v>
      </c>
      <c r="H9" s="66">
        <v>46.993513613488105</v>
      </c>
      <c r="I9" s="66">
        <v>45.841178123197331</v>
      </c>
      <c r="J9" s="66">
        <v>44.62519578650037</v>
      </c>
      <c r="K9" s="66">
        <v>43.328803217183335</v>
      </c>
      <c r="L9" s="66">
        <v>42.874429651818375</v>
      </c>
      <c r="M9" s="66">
        <v>44.448859086379713</v>
      </c>
      <c r="N9" s="66">
        <v>42.372428812696533</v>
      </c>
      <c r="O9" s="66">
        <v>40.561379972969846</v>
      </c>
      <c r="P9" s="66">
        <v>38.811718522199925</v>
      </c>
      <c r="Q9" s="66">
        <v>37.338797021459165</v>
      </c>
      <c r="R9" s="66">
        <v>38.439376822567105</v>
      </c>
      <c r="S9" s="66">
        <v>41.160140266951103</v>
      </c>
      <c r="T9" s="66">
        <v>41.429760250588593</v>
      </c>
      <c r="U9" s="66">
        <v>39.475771653577794</v>
      </c>
      <c r="V9" s="66">
        <v>40.167210805509932</v>
      </c>
      <c r="W9" s="66">
        <v>40.372934249025725</v>
      </c>
      <c r="X9" s="66">
        <v>40.804716424511383</v>
      </c>
      <c r="Y9" s="66">
        <v>41.923366018441477</v>
      </c>
      <c r="Z9" s="66">
        <v>41.243907834584903</v>
      </c>
      <c r="AA9" s="66">
        <v>40.073570749964098</v>
      </c>
      <c r="AB9" s="66">
        <v>39.593253044028444</v>
      </c>
      <c r="AC9" s="66">
        <v>38.609867178463851</v>
      </c>
      <c r="AD9" s="66">
        <v>37.988830233853811</v>
      </c>
      <c r="AE9" s="66">
        <v>36.96291212032029</v>
      </c>
      <c r="AF9" s="66">
        <v>37.027929593410789</v>
      </c>
      <c r="AG9" s="66">
        <v>36.667947120856134</v>
      </c>
      <c r="AH9" s="73">
        <v>36.143932482925258</v>
      </c>
      <c r="AI9" s="73">
        <v>36.100180661177724</v>
      </c>
      <c r="AJ9" s="73">
        <v>35.909362879421245</v>
      </c>
      <c r="AK9" s="73">
        <v>35.708040278502502</v>
      </c>
      <c r="AL9" s="73">
        <v>35.490303938844121</v>
      </c>
      <c r="AM9" s="73">
        <v>35.26797197574453</v>
      </c>
      <c r="AN9" s="73">
        <v>35.04563984182824</v>
      </c>
      <c r="AO9" s="73">
        <v>34.828559993769261</v>
      </c>
      <c r="AP9" s="73">
        <v>34.616732901413663</v>
      </c>
      <c r="AQ9" s="73">
        <v>34.361894108663563</v>
      </c>
      <c r="AR9" s="73">
        <v>34.10180316865663</v>
      </c>
      <c r="AS9" s="73">
        <v>33.842368582221731</v>
      </c>
      <c r="AT9" s="73">
        <v>33.582277690937055</v>
      </c>
      <c r="AU9" s="73">
        <v>33.32349987586408</v>
      </c>
      <c r="AV9" s="73">
        <v>33.064721844329512</v>
      </c>
      <c r="AW9" s="73">
        <v>32.805943975544032</v>
      </c>
      <c r="AX9" s="73">
        <v>32.547822567932215</v>
      </c>
      <c r="AY9" s="73">
        <v>32.289701096086347</v>
      </c>
      <c r="AZ9" s="73">
        <v>32.030923363614704</v>
      </c>
    </row>
    <row r="10" spans="1:52" s="7" customFormat="1" x14ac:dyDescent="0.25">
      <c r="A10" s="80" t="s">
        <v>256</v>
      </c>
      <c r="B10" s="66">
        <v>1.5788711450168931</v>
      </c>
      <c r="C10" s="66">
        <v>1.8292817864029094</v>
      </c>
      <c r="D10" s="66">
        <v>1.7593465401914719</v>
      </c>
      <c r="E10" s="66">
        <v>1.5161293561964935</v>
      </c>
      <c r="F10" s="66">
        <v>1.3737030221790953</v>
      </c>
      <c r="G10" s="66">
        <v>1.3862348906425654</v>
      </c>
      <c r="H10" s="66">
        <v>1.6154567807449511</v>
      </c>
      <c r="I10" s="66">
        <v>1.6477964215659786</v>
      </c>
      <c r="J10" s="66">
        <v>1.7334720793178822</v>
      </c>
      <c r="K10" s="66">
        <v>1.8157124661094044</v>
      </c>
      <c r="L10" s="66">
        <v>1.9176884845683158</v>
      </c>
      <c r="M10" s="66">
        <v>2.0372187376347743</v>
      </c>
      <c r="N10" s="66">
        <v>2.0173800478385737</v>
      </c>
      <c r="O10" s="66">
        <v>2.0785278709333568</v>
      </c>
      <c r="P10" s="66">
        <v>2.1332860900418309</v>
      </c>
      <c r="Q10" s="66">
        <v>2.1687552627077649</v>
      </c>
      <c r="R10" s="66">
        <v>2.1940732096857731</v>
      </c>
      <c r="S10" s="66">
        <v>2.1262094318634457</v>
      </c>
      <c r="T10" s="66">
        <v>2.0180327493210464</v>
      </c>
      <c r="U10" s="66">
        <v>1.9842296830708968</v>
      </c>
      <c r="V10" s="66">
        <v>1.9066097357210869</v>
      </c>
      <c r="W10" s="66">
        <v>1.6064701119125946</v>
      </c>
      <c r="X10" s="66">
        <v>1.5516088346753092</v>
      </c>
      <c r="Y10" s="66">
        <v>1.5185099989720376</v>
      </c>
      <c r="Z10" s="66">
        <v>1.5107119338919726</v>
      </c>
      <c r="AA10" s="66">
        <v>1.4445142624854297</v>
      </c>
      <c r="AB10" s="66">
        <v>1.4244093391897998</v>
      </c>
      <c r="AC10" s="66">
        <v>1.4043044158941695</v>
      </c>
      <c r="AD10" s="66">
        <v>1.4079801558217775</v>
      </c>
      <c r="AE10" s="66">
        <v>1.5083072442197061</v>
      </c>
      <c r="AF10" s="66">
        <v>1.3747954383444962</v>
      </c>
      <c r="AG10" s="66">
        <v>1.3456815169552669</v>
      </c>
      <c r="AH10" s="73">
        <v>1.3456815169552669</v>
      </c>
      <c r="AI10" s="73">
        <v>1.3456815169552669</v>
      </c>
      <c r="AJ10" s="73">
        <v>1.3456815169552669</v>
      </c>
      <c r="AK10" s="73">
        <v>1.3456815169552669</v>
      </c>
      <c r="AL10" s="73">
        <v>1.3456815169552669</v>
      </c>
      <c r="AM10" s="73">
        <v>1.3456815169552669</v>
      </c>
      <c r="AN10" s="73">
        <v>1.3456815169552669</v>
      </c>
      <c r="AO10" s="73">
        <v>1.3456815169552669</v>
      </c>
      <c r="AP10" s="73">
        <v>1.3456815169552669</v>
      </c>
      <c r="AQ10" s="73">
        <v>1.3456815169552669</v>
      </c>
      <c r="AR10" s="73">
        <v>1.3456815169552669</v>
      </c>
      <c r="AS10" s="73">
        <v>1.3456815169552669</v>
      </c>
      <c r="AT10" s="73">
        <v>1.3456815169552669</v>
      </c>
      <c r="AU10" s="73">
        <v>1.3456815169552669</v>
      </c>
      <c r="AV10" s="73">
        <v>1.3456815169552669</v>
      </c>
      <c r="AW10" s="73">
        <v>1.3456815169552669</v>
      </c>
      <c r="AX10" s="73">
        <v>1.3456815169552669</v>
      </c>
      <c r="AY10" s="73">
        <v>1.3456815169552669</v>
      </c>
      <c r="AZ10" s="73">
        <v>1.3456815169552669</v>
      </c>
    </row>
    <row r="11" spans="1:52" s="7" customFormat="1" x14ac:dyDescent="0.25">
      <c r="A11" s="80" t="s">
        <v>2</v>
      </c>
      <c r="B11" s="66">
        <v>2.2156526253085715</v>
      </c>
      <c r="C11" s="66">
        <v>2.2749306220457139</v>
      </c>
      <c r="D11" s="66">
        <v>2.4545933632628572</v>
      </c>
      <c r="E11" s="66">
        <v>2.5519469461199997</v>
      </c>
      <c r="F11" s="66">
        <v>2.4307434146914288</v>
      </c>
      <c r="G11" s="66">
        <v>2.4883912114285716</v>
      </c>
      <c r="H11" s="66">
        <v>2.4765213991885711</v>
      </c>
      <c r="I11" s="66">
        <v>2.6192827861200003</v>
      </c>
      <c r="J11" s="66">
        <v>2.7594240205714287</v>
      </c>
      <c r="K11" s="66">
        <v>2.6797699028571427</v>
      </c>
      <c r="L11" s="66">
        <v>2.7370714422857141</v>
      </c>
      <c r="M11" s="66">
        <v>2.9381779491428568</v>
      </c>
      <c r="N11" s="66">
        <v>2.9567933057142852</v>
      </c>
      <c r="O11" s="66">
        <v>3.1319068460893718</v>
      </c>
      <c r="P11" s="66">
        <v>3.1419948120000001</v>
      </c>
      <c r="Q11" s="66">
        <v>3.1484780485714285</v>
      </c>
      <c r="R11" s="66">
        <v>3.1250003427720001</v>
      </c>
      <c r="S11" s="66">
        <v>3.2266196886188565</v>
      </c>
      <c r="T11" s="66">
        <v>2.9641576244015999</v>
      </c>
      <c r="U11" s="66">
        <v>3.0778817142857147</v>
      </c>
      <c r="V11" s="66">
        <v>3.2009417691428572</v>
      </c>
      <c r="W11" s="66">
        <v>3.0755805611802862</v>
      </c>
      <c r="X11" s="66">
        <v>2.9345384610959999</v>
      </c>
      <c r="Y11" s="66">
        <v>3.0383597766342856</v>
      </c>
      <c r="Z11" s="66">
        <v>2.9473252379999999</v>
      </c>
      <c r="AA11" s="66">
        <v>2.9438681325617146</v>
      </c>
      <c r="AB11" s="66">
        <v>2.819144124342857</v>
      </c>
      <c r="AC11" s="66">
        <v>2.8366485312000003</v>
      </c>
      <c r="AD11" s="66">
        <v>2.9011391506944002</v>
      </c>
      <c r="AE11" s="66">
        <v>2.8165616896673136</v>
      </c>
      <c r="AF11" s="66">
        <v>2.9551045340576572</v>
      </c>
      <c r="AG11" s="66">
        <v>2.9380556373036004</v>
      </c>
      <c r="AH11" s="73">
        <v>2.6540594071754406</v>
      </c>
      <c r="AI11" s="73">
        <v>2.6332144904664343</v>
      </c>
      <c r="AJ11" s="73">
        <v>2.6792135194617259</v>
      </c>
      <c r="AK11" s="73">
        <v>2.666212825963028</v>
      </c>
      <c r="AL11" s="73">
        <v>2.6496019799549138</v>
      </c>
      <c r="AM11" s="73">
        <v>2.6386410198305144</v>
      </c>
      <c r="AN11" s="73">
        <v>2.6195971465092005</v>
      </c>
      <c r="AO11" s="73">
        <v>2.5981639607219993</v>
      </c>
      <c r="AP11" s="73">
        <v>2.5775751543809138</v>
      </c>
      <c r="AQ11" s="73">
        <v>2.5597507599311999</v>
      </c>
      <c r="AR11" s="73">
        <v>2.540214105827828</v>
      </c>
      <c r="AS11" s="73">
        <v>2.5189651870943996</v>
      </c>
      <c r="AT11" s="73">
        <v>2.4978846940362858</v>
      </c>
      <c r="AU11" s="73">
        <v>2.4760743783882848</v>
      </c>
      <c r="AV11" s="73">
        <v>2.4541517818355998</v>
      </c>
      <c r="AW11" s="73">
        <v>2.431723926003428</v>
      </c>
      <c r="AX11" s="73">
        <v>2.409071512495371</v>
      </c>
      <c r="AY11" s="73">
        <v>2.3856612083303999</v>
      </c>
      <c r="AZ11" s="73">
        <v>2.3620824897591426</v>
      </c>
    </row>
    <row r="12" spans="1:52" s="7" customFormat="1" x14ac:dyDescent="0.25">
      <c r="A12" s="80" t="s">
        <v>3</v>
      </c>
      <c r="B12" s="66">
        <v>1.1120565868611147</v>
      </c>
      <c r="C12" s="66">
        <v>1.2347512626524573</v>
      </c>
      <c r="D12" s="66">
        <v>1.3977604740018761</v>
      </c>
      <c r="E12" s="66">
        <v>1.6029341270246784</v>
      </c>
      <c r="F12" s="66">
        <v>1.6838284554002911</v>
      </c>
      <c r="G12" s="66">
        <v>1.6704004898160973</v>
      </c>
      <c r="H12" s="66">
        <v>1.6904786056646361</v>
      </c>
      <c r="I12" s="66">
        <v>1.7610880176506525</v>
      </c>
      <c r="J12" s="66">
        <v>2.0120819980417219</v>
      </c>
      <c r="K12" s="66">
        <v>2.0111928358102027</v>
      </c>
      <c r="L12" s="66">
        <v>1.9828917513757507</v>
      </c>
      <c r="M12" s="66">
        <v>2.0733791475150078</v>
      </c>
      <c r="N12" s="66">
        <v>2.1638582942518383</v>
      </c>
      <c r="O12" s="66">
        <v>2.0776840684321498</v>
      </c>
      <c r="P12" s="66">
        <v>2.2252888786818064</v>
      </c>
      <c r="Q12" s="66">
        <v>2.2588576409054646</v>
      </c>
      <c r="R12" s="66">
        <v>2.3697837807696311</v>
      </c>
      <c r="S12" s="66">
        <v>2.4391506756092398</v>
      </c>
      <c r="T12" s="66">
        <v>2.5518398827917901</v>
      </c>
      <c r="U12" s="66">
        <v>2.4279685235893806</v>
      </c>
      <c r="V12" s="66">
        <v>2.487888272192345</v>
      </c>
      <c r="W12" s="66">
        <v>2.5733157946284306</v>
      </c>
      <c r="X12" s="66">
        <v>2.5517056052781153</v>
      </c>
      <c r="Y12" s="66">
        <v>2.3942504286740229</v>
      </c>
      <c r="Z12" s="66">
        <v>2.5048790530211824</v>
      </c>
      <c r="AA12" s="66">
        <v>2.5894135904999382</v>
      </c>
      <c r="AB12" s="66">
        <v>2.6559691442137101</v>
      </c>
      <c r="AC12" s="66">
        <v>2.6304001354736424</v>
      </c>
      <c r="AD12" s="66">
        <v>2.701979932409913</v>
      </c>
      <c r="AE12" s="66">
        <v>2.6266055660463854</v>
      </c>
      <c r="AF12" s="66">
        <v>2.658540416233333</v>
      </c>
      <c r="AG12" s="66">
        <v>2.6509997083550116</v>
      </c>
      <c r="AH12" s="73">
        <v>2.5717177349481823</v>
      </c>
      <c r="AI12" s="73">
        <v>2.4467865344256361</v>
      </c>
      <c r="AJ12" s="73">
        <v>2.4820503590687371</v>
      </c>
      <c r="AK12" s="73">
        <v>2.5342026299498568</v>
      </c>
      <c r="AL12" s="73">
        <v>2.530972452432632</v>
      </c>
      <c r="AM12" s="73">
        <v>2.5247937471154214</v>
      </c>
      <c r="AN12" s="73">
        <v>2.5192745031725505</v>
      </c>
      <c r="AO12" s="73">
        <v>2.5080331106857128</v>
      </c>
      <c r="AP12" s="73">
        <v>2.4952061328257118</v>
      </c>
      <c r="AQ12" s="73">
        <v>2.4829431108640296</v>
      </c>
      <c r="AR12" s="73">
        <v>2.4703208278368907</v>
      </c>
      <c r="AS12" s="73">
        <v>2.4557122472648989</v>
      </c>
      <c r="AT12" s="73">
        <v>2.4399373548313594</v>
      </c>
      <c r="AU12" s="73">
        <v>2.4121474718707354</v>
      </c>
      <c r="AV12" s="73">
        <v>2.3894401503555471</v>
      </c>
      <c r="AW12" s="73">
        <v>2.3662403167410724</v>
      </c>
      <c r="AX12" s="73">
        <v>2.3424817131299691</v>
      </c>
      <c r="AY12" s="73">
        <v>2.3181087375418614</v>
      </c>
      <c r="AZ12" s="73">
        <v>2.3044540321584268</v>
      </c>
    </row>
    <row r="13" spans="1:52" s="7" customFormat="1" x14ac:dyDescent="0.25">
      <c r="A13" s="80" t="s">
        <v>4</v>
      </c>
      <c r="B13" s="66">
        <v>7.0222767091074667</v>
      </c>
      <c r="C13" s="66">
        <v>7.2566159466125502</v>
      </c>
      <c r="D13" s="66">
        <v>7.7026122912245674</v>
      </c>
      <c r="E13" s="66">
        <v>8.3540458381292844</v>
      </c>
      <c r="F13" s="66">
        <v>8.0274761683794367</v>
      </c>
      <c r="G13" s="66">
        <v>7.9132929197668318</v>
      </c>
      <c r="H13" s="66">
        <v>7.9554306525738134</v>
      </c>
      <c r="I13" s="66">
        <v>8.1736180070366053</v>
      </c>
      <c r="J13" s="66">
        <v>8.6136900175915478</v>
      </c>
      <c r="K13" s="66">
        <v>8.6005294923858138</v>
      </c>
      <c r="L13" s="66">
        <v>8.4773772612081544</v>
      </c>
      <c r="M13" s="66">
        <v>9.1637972419461882</v>
      </c>
      <c r="N13" s="66">
        <v>9.3899000663656906</v>
      </c>
      <c r="O13" s="66">
        <v>9.3356431329352638</v>
      </c>
      <c r="P13" s="66">
        <v>9.6791949737216161</v>
      </c>
      <c r="Q13" s="66">
        <v>9.1740346163944864</v>
      </c>
      <c r="R13" s="66">
        <v>9.1667487510340866</v>
      </c>
      <c r="S13" s="66">
        <v>9.4387871773613234</v>
      </c>
      <c r="T13" s="66">
        <v>8.7511440753405392</v>
      </c>
      <c r="U13" s="66">
        <v>8.3666715845646227</v>
      </c>
      <c r="V13" s="66">
        <v>8.5656613400599735</v>
      </c>
      <c r="W13" s="66">
        <v>8.6788579023439709</v>
      </c>
      <c r="X13" s="66">
        <v>8.1083182179788036</v>
      </c>
      <c r="Y13" s="66">
        <v>8.117191697154162</v>
      </c>
      <c r="Z13" s="66">
        <v>8.3725499373173751</v>
      </c>
      <c r="AA13" s="66">
        <v>8.2855728304866609</v>
      </c>
      <c r="AB13" s="66">
        <v>8.0967740235868835</v>
      </c>
      <c r="AC13" s="66">
        <v>7.9773016699440307</v>
      </c>
      <c r="AD13" s="66">
        <v>8.1745281582396849</v>
      </c>
      <c r="AE13" s="66">
        <v>7.6748674261579835</v>
      </c>
      <c r="AF13" s="66">
        <v>9.0223084457097311</v>
      </c>
      <c r="AG13" s="66">
        <v>8.4380456003901312</v>
      </c>
      <c r="AH13" s="73">
        <v>8.6489064177582478</v>
      </c>
      <c r="AI13" s="73">
        <v>8.1992221901614215</v>
      </c>
      <c r="AJ13" s="73">
        <v>8.0217631521679849</v>
      </c>
      <c r="AK13" s="73">
        <v>8.2517134702183039</v>
      </c>
      <c r="AL13" s="73">
        <v>8.3004431016122115</v>
      </c>
      <c r="AM13" s="73">
        <v>8.2703397949902513</v>
      </c>
      <c r="AN13" s="73">
        <v>8.2309562997947125</v>
      </c>
      <c r="AO13" s="73">
        <v>8.1859250641204238</v>
      </c>
      <c r="AP13" s="73">
        <v>8.1270822783244849</v>
      </c>
      <c r="AQ13" s="73">
        <v>8.0632850450618516</v>
      </c>
      <c r="AR13" s="73">
        <v>7.9995363339417977</v>
      </c>
      <c r="AS13" s="73">
        <v>7.9252120034580829</v>
      </c>
      <c r="AT13" s="73">
        <v>7.8456478133250211</v>
      </c>
      <c r="AU13" s="73">
        <v>7.7648020036634637</v>
      </c>
      <c r="AV13" s="73">
        <v>7.6845696692566703</v>
      </c>
      <c r="AW13" s="73">
        <v>7.6041054329524158</v>
      </c>
      <c r="AX13" s="73">
        <v>7.5214564496082481</v>
      </c>
      <c r="AY13" s="73">
        <v>7.4385915386018127</v>
      </c>
      <c r="AZ13" s="73">
        <v>7.3508384521814314</v>
      </c>
    </row>
    <row r="14" spans="1:52" s="7" customFormat="1" x14ac:dyDescent="0.25">
      <c r="A14" s="80" t="s">
        <v>126</v>
      </c>
      <c r="B14" s="66">
        <v>0.10844747621690728</v>
      </c>
      <c r="C14" s="66">
        <v>0.10699379547535354</v>
      </c>
      <c r="D14" s="66">
        <v>0.1055401147337998</v>
      </c>
      <c r="E14" s="66">
        <v>0.10408643399224606</v>
      </c>
      <c r="F14" s="66">
        <v>0.10263275325069232</v>
      </c>
      <c r="G14" s="66">
        <v>0.10117907250913857</v>
      </c>
      <c r="H14" s="66">
        <v>9.9725391767584826E-2</v>
      </c>
      <c r="I14" s="66">
        <v>9.8271711026031092E-2</v>
      </c>
      <c r="J14" s="66">
        <v>0.11217208110198278</v>
      </c>
      <c r="K14" s="66">
        <v>0.11700321908883801</v>
      </c>
      <c r="L14" s="66">
        <v>0.12241293647531662</v>
      </c>
      <c r="M14" s="66">
        <v>0.13664598970605177</v>
      </c>
      <c r="N14" s="66">
        <v>0.13350719646309492</v>
      </c>
      <c r="O14" s="66">
        <v>0.14533914518539304</v>
      </c>
      <c r="P14" s="66">
        <v>0.15584036128855738</v>
      </c>
      <c r="Q14" s="66">
        <v>0.16191924752257636</v>
      </c>
      <c r="R14" s="66">
        <v>0.17265999277293201</v>
      </c>
      <c r="S14" s="66">
        <v>0.18065897193176325</v>
      </c>
      <c r="T14" s="66">
        <v>0.20230114448282421</v>
      </c>
      <c r="U14" s="66">
        <v>0.22472610944873211</v>
      </c>
      <c r="V14" s="66">
        <v>0.22919466740110739</v>
      </c>
      <c r="W14" s="66">
        <v>0.18000699450300262</v>
      </c>
      <c r="X14" s="66">
        <v>0.1842344501819333</v>
      </c>
      <c r="Y14" s="66">
        <v>0.18631567699387747</v>
      </c>
      <c r="Z14" s="66">
        <v>0.1710087488739449</v>
      </c>
      <c r="AA14" s="66">
        <v>0.161473659657283</v>
      </c>
      <c r="AB14" s="66">
        <v>0.16118539477380028</v>
      </c>
      <c r="AC14" s="66">
        <v>0.16100362214220793</v>
      </c>
      <c r="AD14" s="66">
        <v>0.1483380707502806</v>
      </c>
      <c r="AE14" s="66">
        <v>0.16809086433746995</v>
      </c>
      <c r="AF14" s="66">
        <v>0.14877494338499872</v>
      </c>
      <c r="AG14" s="66">
        <v>0.14729471994592933</v>
      </c>
      <c r="AH14" s="73">
        <v>0.14729471994592933</v>
      </c>
      <c r="AI14" s="73">
        <v>0.14729471994592933</v>
      </c>
      <c r="AJ14" s="73">
        <v>0.14729471994592933</v>
      </c>
      <c r="AK14" s="73">
        <v>0.14729471994592933</v>
      </c>
      <c r="AL14" s="73">
        <v>0.14729471994592933</v>
      </c>
      <c r="AM14" s="73">
        <v>0.14729471994592933</v>
      </c>
      <c r="AN14" s="73">
        <v>0.14729471994592933</v>
      </c>
      <c r="AO14" s="73">
        <v>0.14729471994592933</v>
      </c>
      <c r="AP14" s="73">
        <v>0.14729471994592933</v>
      </c>
      <c r="AQ14" s="73">
        <v>0.14729471994592933</v>
      </c>
      <c r="AR14" s="73">
        <v>0.14729471994592933</v>
      </c>
      <c r="AS14" s="73">
        <v>0.14729471994592933</v>
      </c>
      <c r="AT14" s="73">
        <v>0.14729471994592933</v>
      </c>
      <c r="AU14" s="73">
        <v>0.14729471994592933</v>
      </c>
      <c r="AV14" s="73">
        <v>0.14729471994592933</v>
      </c>
      <c r="AW14" s="73">
        <v>0.14729471994592933</v>
      </c>
      <c r="AX14" s="73">
        <v>0.14729471994592933</v>
      </c>
      <c r="AY14" s="73">
        <v>0.14729471994592933</v>
      </c>
      <c r="AZ14" s="73">
        <v>0.14729471994592933</v>
      </c>
    </row>
    <row r="15" spans="1:52" s="7" customFormat="1" x14ac:dyDescent="0.25">
      <c r="A15" s="80" t="s">
        <v>127</v>
      </c>
      <c r="B15" s="66">
        <v>2.9443615132075474</v>
      </c>
      <c r="C15" s="66">
        <v>2.9770766411320753</v>
      </c>
      <c r="D15" s="66">
        <v>3.0097917690566041</v>
      </c>
      <c r="E15" s="66">
        <v>3.0425068969811324</v>
      </c>
      <c r="F15" s="66">
        <v>3.0752220249056608</v>
      </c>
      <c r="G15" s="66">
        <v>3.1079371528301887</v>
      </c>
      <c r="H15" s="66">
        <v>3.1406522807547175</v>
      </c>
      <c r="I15" s="66">
        <v>3.1733674086792454</v>
      </c>
      <c r="J15" s="66">
        <v>3.2060825366037737</v>
      </c>
      <c r="K15" s="66">
        <v>3.2387976645283021</v>
      </c>
      <c r="L15" s="66">
        <v>3.2715127924528304</v>
      </c>
      <c r="M15" s="66">
        <v>3.3805632188679251</v>
      </c>
      <c r="N15" s="66">
        <v>3.4896136452830193</v>
      </c>
      <c r="O15" s="66">
        <v>3.5989021253369273</v>
      </c>
      <c r="P15" s="66">
        <v>3.7079597654986518</v>
      </c>
      <c r="Q15" s="66">
        <v>3.8170174056603772</v>
      </c>
      <c r="R15" s="66">
        <v>3.9260750458221021</v>
      </c>
      <c r="S15" s="66">
        <v>4.0348799316037738</v>
      </c>
      <c r="T15" s="66">
        <v>4.1439307405660379</v>
      </c>
      <c r="U15" s="66">
        <v>3.8713037181603775</v>
      </c>
      <c r="V15" s="66">
        <v>3.5989021253369273</v>
      </c>
      <c r="W15" s="66">
        <v>3.3805750778301888</v>
      </c>
      <c r="X15" s="66">
        <v>3.3805750778301888</v>
      </c>
      <c r="Y15" s="66">
        <v>3.2715242688679247</v>
      </c>
      <c r="Z15" s="66">
        <v>3.2715242688679247</v>
      </c>
      <c r="AA15" s="66">
        <v>3.3805750778301888</v>
      </c>
      <c r="AB15" s="66">
        <v>3.5441512912735851</v>
      </c>
      <c r="AC15" s="66">
        <v>3.7077275047169809</v>
      </c>
      <c r="AD15" s="66">
        <v>3.8167783136792455</v>
      </c>
      <c r="AE15" s="66">
        <v>3.8167783136792455</v>
      </c>
      <c r="AF15" s="66">
        <v>4.4347183310947447</v>
      </c>
      <c r="AG15" s="66">
        <v>4.4383146660006743</v>
      </c>
      <c r="AH15" s="73">
        <v>4.4384643922304585</v>
      </c>
      <c r="AI15" s="73">
        <v>4.4384643922304585</v>
      </c>
      <c r="AJ15" s="73">
        <v>4.4384643922304585</v>
      </c>
      <c r="AK15" s="73">
        <v>4.4384643922304585</v>
      </c>
      <c r="AL15" s="73">
        <v>4.4384643922304585</v>
      </c>
      <c r="AM15" s="73">
        <v>4.4384643922304585</v>
      </c>
      <c r="AN15" s="73">
        <v>4.4384643922304585</v>
      </c>
      <c r="AO15" s="73">
        <v>4.4384643922304585</v>
      </c>
      <c r="AP15" s="73">
        <v>4.4384643922304585</v>
      </c>
      <c r="AQ15" s="73">
        <v>4.4384643922304585</v>
      </c>
      <c r="AR15" s="73">
        <v>4.4384643922304585</v>
      </c>
      <c r="AS15" s="73">
        <v>4.4384643922304585</v>
      </c>
      <c r="AT15" s="73">
        <v>4.4384643922304585</v>
      </c>
      <c r="AU15" s="73">
        <v>4.4384643922304585</v>
      </c>
      <c r="AV15" s="73">
        <v>4.4384643922304585</v>
      </c>
      <c r="AW15" s="73">
        <v>4.4384643922304585</v>
      </c>
      <c r="AX15" s="73">
        <v>4.4384643922304585</v>
      </c>
      <c r="AY15" s="73">
        <v>4.4384643922304585</v>
      </c>
      <c r="AZ15" s="73">
        <v>4.4384643922304585</v>
      </c>
    </row>
    <row r="16" spans="1:52" s="7" customFormat="1" x14ac:dyDescent="0.25">
      <c r="A16" s="80" t="s">
        <v>40</v>
      </c>
      <c r="B16" s="66">
        <v>5.9601533919999991E-2</v>
      </c>
      <c r="C16" s="66">
        <v>5.3562566513000003E-2</v>
      </c>
      <c r="D16" s="66">
        <v>5.8293398570999987E-2</v>
      </c>
      <c r="E16" s="66">
        <v>6.0213053180999995E-2</v>
      </c>
      <c r="F16" s="66">
        <v>7.5472989608000002E-2</v>
      </c>
      <c r="G16" s="66">
        <v>6.6976846440999993E-2</v>
      </c>
      <c r="H16" s="66">
        <v>7.0174434382999987E-2</v>
      </c>
      <c r="I16" s="66">
        <v>6.3258084329E-2</v>
      </c>
      <c r="J16" s="66">
        <v>5.6250647453999998E-2</v>
      </c>
      <c r="K16" s="66">
        <v>5.8744072715999997E-2</v>
      </c>
      <c r="L16" s="66">
        <v>5.7897265440000005E-2</v>
      </c>
      <c r="M16" s="66">
        <v>5.6564090779999986E-2</v>
      </c>
      <c r="N16" s="66">
        <v>5.5236149972999991E-2</v>
      </c>
      <c r="O16" s="66">
        <v>6.3399848711999982E-2</v>
      </c>
      <c r="P16" s="66">
        <v>6.2986491365999986E-2</v>
      </c>
      <c r="Q16" s="66">
        <v>7.0314419806999998E-2</v>
      </c>
      <c r="R16" s="66">
        <v>6.0219490104000004E-2</v>
      </c>
      <c r="S16" s="66">
        <v>5.7462054763999994E-2</v>
      </c>
      <c r="T16" s="66">
        <v>6.3190608661999992E-2</v>
      </c>
      <c r="U16" s="66">
        <v>5.6555595948999997E-2</v>
      </c>
      <c r="V16" s="66">
        <v>5.9807735232999995E-2</v>
      </c>
      <c r="W16" s="66">
        <v>6.6575750793000016E-2</v>
      </c>
      <c r="X16" s="66">
        <v>6.2834241659000006E-2</v>
      </c>
      <c r="Y16" s="66">
        <v>5.898653340199999E-2</v>
      </c>
      <c r="Z16" s="66">
        <v>5.6449733663999996E-2</v>
      </c>
      <c r="AA16" s="66">
        <v>5.9858352985999994E-2</v>
      </c>
      <c r="AB16" s="66">
        <v>6.4248561640000007E-2</v>
      </c>
      <c r="AC16" s="66">
        <v>6.2779325871999997E-2</v>
      </c>
      <c r="AD16" s="66">
        <v>6.581263982799998E-2</v>
      </c>
      <c r="AE16" s="66">
        <v>7.0452521427000009E-2</v>
      </c>
      <c r="AF16" s="66">
        <v>7.3039731622000018E-2</v>
      </c>
      <c r="AG16" s="66">
        <v>7.3570946066999987E-2</v>
      </c>
      <c r="AH16" s="73">
        <v>7.4149242652999964E-2</v>
      </c>
      <c r="AI16" s="73">
        <v>7.504281510399996E-2</v>
      </c>
      <c r="AJ16" s="73">
        <v>7.5011886689999988E-2</v>
      </c>
      <c r="AK16" s="73">
        <v>7.4568012715999984E-2</v>
      </c>
      <c r="AL16" s="73">
        <v>7.3983652025999991E-2</v>
      </c>
      <c r="AM16" s="73">
        <v>7.3248940769999993E-2</v>
      </c>
      <c r="AN16" s="73">
        <v>7.2602052353999982E-2</v>
      </c>
      <c r="AO16" s="73">
        <v>7.2010156090999977E-2</v>
      </c>
      <c r="AP16" s="73">
        <v>7.1422389726999963E-2</v>
      </c>
      <c r="AQ16" s="73">
        <v>7.0761458258999987E-2</v>
      </c>
      <c r="AR16" s="73">
        <v>7.0068548548999993E-2</v>
      </c>
      <c r="AS16" s="73">
        <v>6.9399615053999997E-2</v>
      </c>
      <c r="AT16" s="73">
        <v>6.8742357714999994E-2</v>
      </c>
      <c r="AU16" s="73">
        <v>6.810893523299999E-2</v>
      </c>
      <c r="AV16" s="73">
        <v>6.7499057523999983E-2</v>
      </c>
      <c r="AW16" s="73">
        <v>6.6918368313999985E-2</v>
      </c>
      <c r="AX16" s="73">
        <v>6.6336813317999996E-2</v>
      </c>
      <c r="AY16" s="73">
        <v>6.5795746502999977E-2</v>
      </c>
      <c r="AZ16" s="73">
        <v>6.524190224699998E-2</v>
      </c>
    </row>
    <row r="17" spans="1:52" s="7" customFormat="1" x14ac:dyDescent="0.25">
      <c r="A17" s="80" t="s">
        <v>11</v>
      </c>
      <c r="B17" s="157" t="s">
        <v>28</v>
      </c>
      <c r="C17" s="157" t="s">
        <v>28</v>
      </c>
      <c r="D17" s="157" t="s">
        <v>28</v>
      </c>
      <c r="E17" s="157" t="s">
        <v>28</v>
      </c>
      <c r="F17" s="157" t="s">
        <v>28</v>
      </c>
      <c r="G17" s="157" t="s">
        <v>28</v>
      </c>
      <c r="H17" s="157" t="s">
        <v>28</v>
      </c>
      <c r="I17" s="157" t="s">
        <v>28</v>
      </c>
      <c r="J17" s="157" t="s">
        <v>28</v>
      </c>
      <c r="K17" s="157" t="s">
        <v>28</v>
      </c>
      <c r="L17" s="157" t="s">
        <v>28</v>
      </c>
      <c r="M17" s="157" t="s">
        <v>28</v>
      </c>
      <c r="N17" s="157" t="s">
        <v>28</v>
      </c>
      <c r="O17" s="157" t="s">
        <v>28</v>
      </c>
      <c r="P17" s="157" t="s">
        <v>28</v>
      </c>
      <c r="Q17" s="157" t="s">
        <v>28</v>
      </c>
      <c r="R17" s="157" t="s">
        <v>28</v>
      </c>
      <c r="S17" s="157" t="s">
        <v>28</v>
      </c>
      <c r="T17" s="157" t="s">
        <v>28</v>
      </c>
      <c r="U17" s="157" t="s">
        <v>28</v>
      </c>
      <c r="V17" s="157" t="s">
        <v>28</v>
      </c>
      <c r="W17" s="157" t="s">
        <v>28</v>
      </c>
      <c r="X17" s="157" t="s">
        <v>28</v>
      </c>
      <c r="Y17" s="157" t="s">
        <v>28</v>
      </c>
      <c r="Z17" s="157" t="s">
        <v>28</v>
      </c>
      <c r="AA17" s="157" t="s">
        <v>28</v>
      </c>
      <c r="AB17" s="157" t="s">
        <v>28</v>
      </c>
      <c r="AC17" s="157" t="s">
        <v>28</v>
      </c>
      <c r="AD17" s="157" t="s">
        <v>28</v>
      </c>
      <c r="AE17" s="157" t="s">
        <v>28</v>
      </c>
      <c r="AF17" s="157" t="s">
        <v>28</v>
      </c>
      <c r="AG17" s="157" t="s">
        <v>28</v>
      </c>
      <c r="AH17" s="158" t="s">
        <v>28</v>
      </c>
      <c r="AI17" s="158" t="s">
        <v>28</v>
      </c>
      <c r="AJ17" s="158" t="s">
        <v>28</v>
      </c>
      <c r="AK17" s="158" t="s">
        <v>28</v>
      </c>
      <c r="AL17" s="158" t="s">
        <v>28</v>
      </c>
      <c r="AM17" s="158" t="s">
        <v>28</v>
      </c>
      <c r="AN17" s="158" t="s">
        <v>28</v>
      </c>
      <c r="AO17" s="158" t="s">
        <v>28</v>
      </c>
      <c r="AP17" s="158" t="s">
        <v>28</v>
      </c>
      <c r="AQ17" s="158" t="s">
        <v>28</v>
      </c>
      <c r="AR17" s="158" t="s">
        <v>28</v>
      </c>
      <c r="AS17" s="158" t="s">
        <v>28</v>
      </c>
      <c r="AT17" s="158" t="s">
        <v>28</v>
      </c>
      <c r="AU17" s="158" t="s">
        <v>28</v>
      </c>
      <c r="AV17" s="158" t="s">
        <v>28</v>
      </c>
      <c r="AW17" s="158" t="s">
        <v>28</v>
      </c>
      <c r="AX17" s="158" t="s">
        <v>28</v>
      </c>
      <c r="AY17" s="158" t="s">
        <v>28</v>
      </c>
      <c r="AZ17" s="158" t="s">
        <v>28</v>
      </c>
    </row>
    <row r="18" spans="1:52" s="7" customFormat="1" x14ac:dyDescent="0.25">
      <c r="A18" s="80" t="s">
        <v>128</v>
      </c>
      <c r="B18" s="66">
        <v>0.11301383647798742</v>
      </c>
      <c r="C18" s="66">
        <v>0.11301383647798742</v>
      </c>
      <c r="D18" s="66">
        <v>0.11301383647798742</v>
      </c>
      <c r="E18" s="66">
        <v>0.11301383647798742</v>
      </c>
      <c r="F18" s="66">
        <v>0.11301383647798742</v>
      </c>
      <c r="G18" s="66">
        <v>0.11301383647798742</v>
      </c>
      <c r="H18" s="66">
        <v>0.11301383647798742</v>
      </c>
      <c r="I18" s="66">
        <v>0.11301383647798742</v>
      </c>
      <c r="J18" s="66">
        <v>0.11301383647798742</v>
      </c>
      <c r="K18" s="66">
        <v>0.11301383647798742</v>
      </c>
      <c r="L18" s="66">
        <v>0.11301383647798742</v>
      </c>
      <c r="M18" s="66">
        <v>0.1203145303144654</v>
      </c>
      <c r="N18" s="66">
        <v>0.11182719119496856</v>
      </c>
      <c r="O18" s="66">
        <v>0.10940869509433962</v>
      </c>
      <c r="P18" s="66">
        <v>0.10939739371069183</v>
      </c>
      <c r="Q18" s="66">
        <v>0.10858369408805031</v>
      </c>
      <c r="R18" s="66">
        <v>0.10858369408805031</v>
      </c>
      <c r="S18" s="66">
        <v>0.10977033937106918</v>
      </c>
      <c r="T18" s="66">
        <v>0.10810903597484277</v>
      </c>
      <c r="U18" s="66">
        <v>0.10734054188679246</v>
      </c>
      <c r="V18" s="66">
        <v>0.10747615849056605</v>
      </c>
      <c r="W18" s="66">
        <v>9.1281275723270452E-2</v>
      </c>
      <c r="X18" s="66">
        <v>8.1143934591194969E-2</v>
      </c>
      <c r="Y18" s="66">
        <v>8.860284779874214E-2</v>
      </c>
      <c r="Z18" s="66">
        <v>8.3200786415094333E-2</v>
      </c>
      <c r="AA18" s="66">
        <v>8.6003529559748423E-2</v>
      </c>
      <c r="AB18" s="66">
        <v>8.2827840754716983E-2</v>
      </c>
      <c r="AC18" s="66">
        <v>7.9652151949685529E-2</v>
      </c>
      <c r="AD18" s="66">
        <v>8.659120150943396E-2</v>
      </c>
      <c r="AE18" s="66">
        <v>8.7823052327044029E-2</v>
      </c>
      <c r="AF18" s="66">
        <v>7.593399672955975E-2</v>
      </c>
      <c r="AG18" s="66">
        <v>7.5142899874213839E-2</v>
      </c>
      <c r="AH18" s="73">
        <v>7.5146663643594902E-2</v>
      </c>
      <c r="AI18" s="73">
        <v>7.5146663643594902E-2</v>
      </c>
      <c r="AJ18" s="73">
        <v>7.5146663643594902E-2</v>
      </c>
      <c r="AK18" s="73">
        <v>7.5146663643594902E-2</v>
      </c>
      <c r="AL18" s="73">
        <v>7.5146663643594902E-2</v>
      </c>
      <c r="AM18" s="73">
        <v>7.5146663643594902E-2</v>
      </c>
      <c r="AN18" s="73">
        <v>7.5146663643594902E-2</v>
      </c>
      <c r="AO18" s="73">
        <v>7.5146663643594902E-2</v>
      </c>
      <c r="AP18" s="73">
        <v>7.5146663643594902E-2</v>
      </c>
      <c r="AQ18" s="73">
        <v>7.5146663643594902E-2</v>
      </c>
      <c r="AR18" s="73">
        <v>7.5146663643594902E-2</v>
      </c>
      <c r="AS18" s="73">
        <v>7.5146663643594902E-2</v>
      </c>
      <c r="AT18" s="73">
        <v>7.5146663643594902E-2</v>
      </c>
      <c r="AU18" s="73">
        <v>7.5146663643594902E-2</v>
      </c>
      <c r="AV18" s="73">
        <v>7.5146663643594902E-2</v>
      </c>
      <c r="AW18" s="73">
        <v>7.5146663643594902E-2</v>
      </c>
      <c r="AX18" s="73">
        <v>7.5146663643594902E-2</v>
      </c>
      <c r="AY18" s="73">
        <v>7.5146663643594902E-2</v>
      </c>
      <c r="AZ18" s="73">
        <v>7.5146663643594902E-2</v>
      </c>
    </row>
    <row r="19" spans="1:52" s="7" customFormat="1" x14ac:dyDescent="0.25">
      <c r="A19" s="143" t="s">
        <v>151</v>
      </c>
      <c r="B19" s="72">
        <f>SUM(B7:B18)</f>
        <v>160.31423157623442</v>
      </c>
      <c r="C19" s="72">
        <f t="shared" ref="C19:AY19" si="0">SUM(C7:C18)</f>
        <v>161.52950829809004</v>
      </c>
      <c r="D19" s="72">
        <f t="shared" si="0"/>
        <v>159.46869166782363</v>
      </c>
      <c r="E19" s="72">
        <f t="shared" si="0"/>
        <v>161.67321257038967</v>
      </c>
      <c r="F19" s="72">
        <f t="shared" si="0"/>
        <v>157.87194484239706</v>
      </c>
      <c r="G19" s="72">
        <f t="shared" si="0"/>
        <v>157.44992168404067</v>
      </c>
      <c r="H19" s="72">
        <f t="shared" si="0"/>
        <v>157.37225602652958</v>
      </c>
      <c r="I19" s="72">
        <f t="shared" si="0"/>
        <v>151.94096353894764</v>
      </c>
      <c r="J19" s="72">
        <f t="shared" si="0"/>
        <v>152.10132705657745</v>
      </c>
      <c r="K19" s="72">
        <f t="shared" si="0"/>
        <v>146.22895001292818</v>
      </c>
      <c r="L19" s="72">
        <f t="shared" si="0"/>
        <v>144.07319177294588</v>
      </c>
      <c r="M19" s="72">
        <f t="shared" si="0"/>
        <v>146.9368025689036</v>
      </c>
      <c r="N19" s="72">
        <f t="shared" si="0"/>
        <v>144.71248686765011</v>
      </c>
      <c r="O19" s="72">
        <f t="shared" si="0"/>
        <v>143.09203393267478</v>
      </c>
      <c r="P19" s="72">
        <f t="shared" si="0"/>
        <v>138.84074979394174</v>
      </c>
      <c r="Q19" s="72">
        <f t="shared" si="0"/>
        <v>138.36283591722412</v>
      </c>
      <c r="R19" s="72">
        <f t="shared" si="0"/>
        <v>138.36345298422486</v>
      </c>
      <c r="S19" s="72">
        <f t="shared" si="0"/>
        <v>141.50914217611745</v>
      </c>
      <c r="T19" s="72">
        <f t="shared" si="0"/>
        <v>142.76130380018793</v>
      </c>
      <c r="U19" s="72">
        <f t="shared" si="0"/>
        <v>142.78841337367703</v>
      </c>
      <c r="V19" s="72">
        <f t="shared" si="0"/>
        <v>144.20395522552855</v>
      </c>
      <c r="W19" s="72">
        <f t="shared" si="0"/>
        <v>142.53821964262426</v>
      </c>
      <c r="X19" s="72">
        <f t="shared" si="0"/>
        <v>145.78843604848643</v>
      </c>
      <c r="Y19" s="72">
        <f t="shared" si="0"/>
        <v>146.67165676962756</v>
      </c>
      <c r="Z19" s="72">
        <f t="shared" si="0"/>
        <v>146.66935431772021</v>
      </c>
      <c r="AA19" s="72">
        <f t="shared" si="0"/>
        <v>145.61674001314805</v>
      </c>
      <c r="AB19" s="72">
        <f t="shared" si="0"/>
        <v>147.60383881378115</v>
      </c>
      <c r="AC19" s="72">
        <f t="shared" si="0"/>
        <v>148.20418535347997</v>
      </c>
      <c r="AD19" s="72">
        <f t="shared" si="0"/>
        <v>148.7862559530775</v>
      </c>
      <c r="AE19" s="72">
        <f t="shared" si="0"/>
        <v>146.83923094752689</v>
      </c>
      <c r="AF19" s="72">
        <f t="shared" si="0"/>
        <v>147.02056428085666</v>
      </c>
      <c r="AG19" s="72">
        <f t="shared" si="0"/>
        <v>147.94357088507596</v>
      </c>
      <c r="AH19" s="74">
        <f t="shared" si="0"/>
        <v>146.36145741945103</v>
      </c>
      <c r="AI19" s="74">
        <f t="shared" si="0"/>
        <v>146.60858932472138</v>
      </c>
      <c r="AJ19" s="74">
        <f t="shared" si="0"/>
        <v>146.79060502146464</v>
      </c>
      <c r="AK19" s="74">
        <f t="shared" si="0"/>
        <v>141.69664878696344</v>
      </c>
      <c r="AL19" s="74">
        <f t="shared" si="0"/>
        <v>141.25793960315863</v>
      </c>
      <c r="AM19" s="74">
        <f t="shared" si="0"/>
        <v>140.54410013596589</v>
      </c>
      <c r="AN19" s="74">
        <f t="shared" si="0"/>
        <v>139.8205621633341</v>
      </c>
      <c r="AO19" s="74">
        <f t="shared" si="0"/>
        <v>139.30745755041585</v>
      </c>
      <c r="AP19" s="74">
        <f t="shared" si="0"/>
        <v>138.65851981052961</v>
      </c>
      <c r="AQ19" s="74">
        <f t="shared" si="0"/>
        <v>137.89926425112196</v>
      </c>
      <c r="AR19" s="74">
        <f t="shared" si="0"/>
        <v>137.08549447398951</v>
      </c>
      <c r="AS19" s="74">
        <f t="shared" si="0"/>
        <v>136.36483835104121</v>
      </c>
      <c r="AT19" s="74">
        <f t="shared" si="0"/>
        <v>135.56002405999206</v>
      </c>
      <c r="AU19" s="74">
        <f t="shared" si="0"/>
        <v>134.73475620303677</v>
      </c>
      <c r="AV19" s="74">
        <f t="shared" si="0"/>
        <v>133.96145100012254</v>
      </c>
      <c r="AW19" s="74">
        <f t="shared" si="0"/>
        <v>133.32364083169423</v>
      </c>
      <c r="AX19" s="74">
        <f t="shared" si="0"/>
        <v>132.58057843576358</v>
      </c>
      <c r="AY19" s="74">
        <f t="shared" si="0"/>
        <v>131.98863968338893</v>
      </c>
      <c r="AZ19" s="74">
        <f>SUM(AZ7:AZ18)</f>
        <v>131.27859664968352</v>
      </c>
    </row>
    <row r="20" spans="1:52" s="7" customFormat="1" x14ac:dyDescent="0.25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</row>
    <row r="21" spans="1:52" s="7" customFormat="1" x14ac:dyDescent="0.25">
      <c r="A21" s="97" t="s">
        <v>229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</row>
    <row r="22" spans="1:52" s="7" customFormat="1" x14ac:dyDescent="0.25">
      <c r="A22" s="25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</row>
    <row r="23" spans="1:52" s="110" customFormat="1" x14ac:dyDescent="0.25">
      <c r="A23" s="120" t="s">
        <v>13</v>
      </c>
      <c r="B23" s="17">
        <v>1990</v>
      </c>
      <c r="C23" s="17">
        <v>1991</v>
      </c>
      <c r="D23" s="17">
        <v>1992</v>
      </c>
      <c r="E23" s="17">
        <v>1993</v>
      </c>
      <c r="F23" s="17">
        <v>1994</v>
      </c>
      <c r="G23" s="17">
        <v>1995</v>
      </c>
      <c r="H23" s="17">
        <v>1996</v>
      </c>
      <c r="I23" s="17">
        <v>1997</v>
      </c>
      <c r="J23" s="17">
        <v>1998</v>
      </c>
      <c r="K23" s="17">
        <v>1999</v>
      </c>
      <c r="L23" s="17">
        <v>2000</v>
      </c>
      <c r="M23" s="17">
        <v>2001</v>
      </c>
      <c r="N23" s="17">
        <v>2002</v>
      </c>
      <c r="O23" s="17">
        <v>2003</v>
      </c>
      <c r="P23" s="17">
        <v>2004</v>
      </c>
      <c r="Q23" s="17">
        <v>2005</v>
      </c>
      <c r="R23" s="17">
        <v>2006</v>
      </c>
      <c r="S23" s="17">
        <v>2007</v>
      </c>
      <c r="T23" s="17">
        <v>2008</v>
      </c>
      <c r="U23" s="17">
        <v>2009</v>
      </c>
      <c r="V23" s="17">
        <v>2010</v>
      </c>
      <c r="W23" s="17">
        <v>2011</v>
      </c>
      <c r="X23" s="17">
        <v>2012</v>
      </c>
      <c r="Y23" s="17">
        <v>2013</v>
      </c>
      <c r="Z23" s="17">
        <v>2014</v>
      </c>
      <c r="AA23" s="17">
        <v>2015</v>
      </c>
      <c r="AB23" s="17">
        <v>2016</v>
      </c>
      <c r="AC23" s="17">
        <v>2017</v>
      </c>
      <c r="AD23" s="17">
        <v>2018</v>
      </c>
      <c r="AE23" s="17">
        <v>2019</v>
      </c>
      <c r="AF23" s="17">
        <v>2020</v>
      </c>
      <c r="AG23" s="17">
        <v>2021</v>
      </c>
      <c r="AH23" s="3">
        <v>2022</v>
      </c>
      <c r="AI23" s="3">
        <v>2023</v>
      </c>
      <c r="AJ23" s="3">
        <v>2024</v>
      </c>
      <c r="AK23" s="3">
        <v>2025</v>
      </c>
      <c r="AL23" s="3">
        <v>2026</v>
      </c>
      <c r="AM23" s="3">
        <v>2027</v>
      </c>
      <c r="AN23" s="3">
        <v>2028</v>
      </c>
      <c r="AO23" s="3">
        <v>2029</v>
      </c>
      <c r="AP23" s="3">
        <v>2030</v>
      </c>
      <c r="AQ23" s="3">
        <v>2031</v>
      </c>
      <c r="AR23" s="3">
        <v>2032</v>
      </c>
      <c r="AS23" s="3">
        <v>2033</v>
      </c>
      <c r="AT23" s="3">
        <v>2034</v>
      </c>
      <c r="AU23" s="3">
        <v>2035</v>
      </c>
      <c r="AV23" s="3">
        <v>2036</v>
      </c>
      <c r="AW23" s="3">
        <v>2037</v>
      </c>
      <c r="AX23" s="3">
        <v>2038</v>
      </c>
      <c r="AY23" s="3">
        <v>2039</v>
      </c>
      <c r="AZ23" s="3">
        <v>2040</v>
      </c>
    </row>
    <row r="24" spans="1:52" s="7" customFormat="1" x14ac:dyDescent="0.25">
      <c r="A24" s="80" t="s">
        <v>122</v>
      </c>
      <c r="B24" s="66">
        <f>B7*1000000/SUM('Tabel 1 Antal dyr'!C7:C8)</f>
        <v>127.73184898136729</v>
      </c>
      <c r="C24" s="66">
        <f>C7*1000000/SUM('Tabel 1 Antal dyr'!D7:D8)</f>
        <v>129.69065453605586</v>
      </c>
      <c r="D24" s="66">
        <f>D7*1000000/SUM('Tabel 1 Antal dyr'!E7:E8)</f>
        <v>130.51916808212863</v>
      </c>
      <c r="E24" s="66">
        <f>E7*1000000/SUM('Tabel 1 Antal dyr'!F7:F8)</f>
        <v>132.44584543809771</v>
      </c>
      <c r="F24" s="66">
        <f>F7*1000000/SUM('Tabel 1 Antal dyr'!G7:G8)</f>
        <v>133.99554877869267</v>
      </c>
      <c r="G24" s="66">
        <f>G7*1000000/SUM('Tabel 1 Antal dyr'!H7:H8)</f>
        <v>132.97173674802153</v>
      </c>
      <c r="H24" s="66">
        <f>H7*1000000/SUM('Tabel 1 Antal dyr'!I7:I8)</f>
        <v>133.04496432784964</v>
      </c>
      <c r="I24" s="66">
        <f>I7*1000000/SUM('Tabel 1 Antal dyr'!J7:J8)</f>
        <v>131.94534401654175</v>
      </c>
      <c r="J24" s="66">
        <f>J7*1000000/SUM('Tabel 1 Antal dyr'!K7:K8)</f>
        <v>132.82826186168444</v>
      </c>
      <c r="K24" s="66">
        <f>K7*1000000/SUM('Tabel 1 Antal dyr'!L7:L8)</f>
        <v>131.62414585787056</v>
      </c>
      <c r="L24" s="66">
        <f>L7*1000000/SUM('Tabel 1 Antal dyr'!M7:M8)</f>
        <v>129.8450969930725</v>
      </c>
      <c r="M24" s="66">
        <f>M7*1000000/SUM('Tabel 1 Antal dyr'!N7:N8)</f>
        <v>132.47809858318436</v>
      </c>
      <c r="N24" s="66">
        <f>N7*1000000/SUM('Tabel 1 Antal dyr'!O7:O8)</f>
        <v>134.54998861202736</v>
      </c>
      <c r="O24" s="66">
        <f>O7*1000000/SUM('Tabel 1 Antal dyr'!P7:P8)</f>
        <v>137.5590020485175</v>
      </c>
      <c r="P24" s="66">
        <f>P7*1000000/SUM('Tabel 1 Antal dyr'!Q7:Q8)</f>
        <v>139.87491881401616</v>
      </c>
      <c r="Q24" s="66">
        <f>Q7*1000000/SUM('Tabel 1 Antal dyr'!R7:R8)</f>
        <v>141.98307277628032</v>
      </c>
      <c r="R24" s="66">
        <f>R7*1000000/SUM('Tabel 1 Antal dyr'!S7:S8)</f>
        <v>143.2017791967514</v>
      </c>
      <c r="S24" s="66">
        <f>S7*1000000/SUM('Tabel 1 Antal dyr'!T7:T8)</f>
        <v>144.3564339633806</v>
      </c>
      <c r="T24" s="66">
        <f>T7*1000000/SUM('Tabel 1 Antal dyr'!U7:U8)</f>
        <v>144.32260355795148</v>
      </c>
      <c r="U24" s="66">
        <f>U7*1000000/SUM('Tabel 1 Antal dyr'!V7:V8)</f>
        <v>147.73899406377188</v>
      </c>
      <c r="V24" s="66">
        <f>V7*1000000/SUM('Tabel 1 Antal dyr'!W7:W8)</f>
        <v>147.62401859979508</v>
      </c>
      <c r="W24" s="66">
        <f>W7*1000000/SUM('Tabel 1 Antal dyr'!X7:X8)</f>
        <v>146.01212852177596</v>
      </c>
      <c r="X24" s="66">
        <f>X7*1000000/SUM('Tabel 1 Antal dyr'!Y7:Y8)</f>
        <v>146.67979270845419</v>
      </c>
      <c r="Y24" s="66">
        <f>Y7*1000000/SUM('Tabel 1 Antal dyr'!Z7:Z8)</f>
        <v>147.80806663236095</v>
      </c>
      <c r="Z24" s="66">
        <f>Z7*1000000/SUM('Tabel 1 Antal dyr'!AA7:AA8)</f>
        <v>153.7558307009102</v>
      </c>
      <c r="AA24" s="66">
        <f>AA7*1000000/SUM('Tabel 1 Antal dyr'!AB7:AB8)</f>
        <v>154.35164424338683</v>
      </c>
      <c r="AB24" s="66">
        <f>AB7*1000000/SUM('Tabel 1 Antal dyr'!AC7:AC8)</f>
        <v>155.97502641509433</v>
      </c>
      <c r="AC24" s="66">
        <f>AC7*1000000/SUM('Tabel 1 Antal dyr'!AD7:AD8)</f>
        <v>159.17272325322767</v>
      </c>
      <c r="AD24" s="66">
        <f>AD7*1000000/SUM('Tabel 1 Antal dyr'!AE7:AE8)</f>
        <v>159.00351236619136</v>
      </c>
      <c r="AE24" s="66">
        <f>AE7*1000000/SUM('Tabel 1 Antal dyr'!AF7:AF8)</f>
        <v>160.78461268875679</v>
      </c>
      <c r="AF24" s="66">
        <f>AF7*1000000/SUM('Tabel 1 Antal dyr'!AG7:AG8)</f>
        <v>157.41026912528582</v>
      </c>
      <c r="AG24" s="66">
        <f>AG7*1000000/SUM('Tabel 1 Antal dyr'!AH7:AH8)</f>
        <v>161.59101241831783</v>
      </c>
      <c r="AH24" s="73">
        <f>AH7*1000000/SUM('Tabel 1 Antal dyr'!AI7:AI8)</f>
        <v>162.77850968644856</v>
      </c>
      <c r="AI24" s="73">
        <f>AI7*1000000/SUM('Tabel 1 Antal dyr'!AJ7:AJ8)</f>
        <v>163.68111009865396</v>
      </c>
      <c r="AJ24" s="73">
        <f>AJ7*1000000/SUM('Tabel 1 Antal dyr'!AK7:AK8)</f>
        <v>164.79154221889863</v>
      </c>
      <c r="AK24" s="73">
        <f>AK7*1000000/SUM('Tabel 1 Antal dyr'!AL7:AL8)</f>
        <v>155.59561551256434</v>
      </c>
      <c r="AL24" s="73">
        <f>AL7*1000000/SUM('Tabel 1 Antal dyr'!AM7:AM8)</f>
        <v>156.64033263857468</v>
      </c>
      <c r="AM24" s="73">
        <f>AM7*1000000/SUM('Tabel 1 Antal dyr'!AN7:AN8)</f>
        <v>157.96433571999577</v>
      </c>
      <c r="AN24" s="73">
        <f>AN7*1000000/SUM('Tabel 1 Antal dyr'!AO7:AO8)</f>
        <v>159.00191034415406</v>
      </c>
      <c r="AO24" s="73">
        <f>AO7*1000000/SUM('Tabel 1 Antal dyr'!AP7:AP8)</f>
        <v>160.32353197485895</v>
      </c>
      <c r="AP24" s="73">
        <f>AP7*1000000/SUM('Tabel 1 Antal dyr'!AQ7:AQ8)</f>
        <v>161.39047543643906</v>
      </c>
      <c r="AQ24" s="73">
        <f>AQ7*1000000/SUM('Tabel 1 Antal dyr'!AR7:AR8)</f>
        <v>162.43430359146748</v>
      </c>
      <c r="AR24" s="73">
        <f>AR7*1000000/SUM('Tabel 1 Antal dyr'!AS7:AS8)</f>
        <v>163.50867577791678</v>
      </c>
      <c r="AS24" s="73">
        <f>AS7*1000000/SUM('Tabel 1 Antal dyr'!AT7:AT8)</f>
        <v>164.80597324934868</v>
      </c>
      <c r="AT24" s="73">
        <f>AT7*1000000/SUM('Tabel 1 Antal dyr'!AU7:AU8)</f>
        <v>165.87370059706825</v>
      </c>
      <c r="AU24" s="73">
        <f>AU7*1000000/SUM('Tabel 1 Antal dyr'!AV7:AV8)</f>
        <v>166.88542591702679</v>
      </c>
      <c r="AV24" s="73">
        <f>AV7*1000000/SUM('Tabel 1 Antal dyr'!AW7:AW8)</f>
        <v>167.90785714410285</v>
      </c>
      <c r="AW24" s="73">
        <f>AW7*1000000/SUM('Tabel 1 Antal dyr'!AX7:AX8)</f>
        <v>169.23358315770847</v>
      </c>
      <c r="AX24" s="73">
        <f>AX7*1000000/SUM('Tabel 1 Antal dyr'!AY7:AY8)</f>
        <v>170.2487735663058</v>
      </c>
      <c r="AY24" s="73">
        <f>AY7*1000000/SUM('Tabel 1 Antal dyr'!AZ7:AZ8)</f>
        <v>171.57208578646734</v>
      </c>
      <c r="AZ24" s="73">
        <f>AZ7*1000000/SUM('Tabel 1 Antal dyr'!BA7:BA8)</f>
        <v>172.5980646417172</v>
      </c>
    </row>
    <row r="25" spans="1:52" s="7" customFormat="1" x14ac:dyDescent="0.25">
      <c r="A25" s="80" t="s">
        <v>299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73">
        <f>AH8*1000000/SUM('Tabel 1 Antal dyr'!AI9:AI10)</f>
        <v>157.65269968395938</v>
      </c>
      <c r="AI25" s="73">
        <f>AI8*1000000/SUM('Tabel 1 Antal dyr'!AJ9:AJ10)</f>
        <v>159.06283714013364</v>
      </c>
      <c r="AJ25" s="73">
        <f>AJ8*1000000/SUM('Tabel 1 Antal dyr'!AK9:AK10)</f>
        <v>160.31021807320934</v>
      </c>
      <c r="AK25" s="73">
        <f>AK8*1000000/SUM('Tabel 1 Antal dyr'!AL9:AL10)</f>
        <v>161.49738110907046</v>
      </c>
      <c r="AL25" s="73">
        <f>AL8*1000000/SUM('Tabel 1 Antal dyr'!AM9:AM10)</f>
        <v>162.44003603028133</v>
      </c>
      <c r="AM25" s="73">
        <f>AM8*1000000/SUM('Tabel 1 Antal dyr'!AN9:AN10)</f>
        <v>163.16583530059035</v>
      </c>
      <c r="AN25" s="73">
        <f>AN8*1000000/SUM('Tabel 1 Antal dyr'!AO9:AO10)</f>
        <v>164.1072396572344</v>
      </c>
      <c r="AO25" s="73">
        <f>AO8*1000000/SUM('Tabel 1 Antal dyr'!AP9:AP10)</f>
        <v>164.82928458465631</v>
      </c>
      <c r="AP25" s="73">
        <f>AP8*1000000/SUM('Tabel 1 Antal dyr'!AQ9:AQ10)</f>
        <v>165.72930292488286</v>
      </c>
      <c r="AQ25" s="73">
        <f>AQ8*1000000/SUM('Tabel 1 Antal dyr'!AR9:AR10)</f>
        <v>166.47389259035484</v>
      </c>
      <c r="AR25" s="73">
        <f>AR8*1000000/SUM('Tabel 1 Antal dyr'!AS9:AS10)</f>
        <v>167.38655165643522</v>
      </c>
      <c r="AS25" s="73">
        <f>AS8*1000000/SUM('Tabel 1 Antal dyr'!AT9:AT10)</f>
        <v>168.12769410011163</v>
      </c>
      <c r="AT25" s="73">
        <f>AT8*1000000/SUM('Tabel 1 Antal dyr'!AU9:AU10)</f>
        <v>169.03879687478243</v>
      </c>
      <c r="AU25" s="73">
        <f>AU8*1000000/SUM('Tabel 1 Antal dyr'!AV9:AV10)</f>
        <v>169.75650010264442</v>
      </c>
      <c r="AV25" s="73">
        <f>AV8*1000000/SUM('Tabel 1 Antal dyr'!AW9:AW10)</f>
        <v>170.69305255940813</v>
      </c>
      <c r="AW25" s="73">
        <f>AW8*1000000/SUM('Tabel 1 Antal dyr'!AX9:AX10)</f>
        <v>171.40031983700896</v>
      </c>
      <c r="AX25" s="73">
        <f>AX8*1000000/SUM('Tabel 1 Antal dyr'!AY9:AY10)</f>
        <v>172.33562201622456</v>
      </c>
      <c r="AY25" s="73">
        <f>AY8*1000000/SUM('Tabel 1 Antal dyr'!AZ9:AZ10)</f>
        <v>173.03913545876833</v>
      </c>
      <c r="AZ25" s="73">
        <f>AZ8*1000000/SUM('Tabel 1 Antal dyr'!BA9:BA10)</f>
        <v>173.95037102965685</v>
      </c>
    </row>
    <row r="26" spans="1:52" s="7" customFormat="1" x14ac:dyDescent="0.25">
      <c r="A26" s="80" t="s">
        <v>37</v>
      </c>
      <c r="B26" s="66">
        <f>B9*1000000/SUM('Tabel 1 Antal dyr'!C11:C21)</f>
        <v>17.15725990805668</v>
      </c>
      <c r="C26" s="66">
        <f>C9*1000000/SUM('Tabel 1 Antal dyr'!D11:D21)</f>
        <v>17.30019146832554</v>
      </c>
      <c r="D26" s="66">
        <f>D9*1000000/SUM('Tabel 1 Antal dyr'!E11:E21)</f>
        <v>17.313474471662829</v>
      </c>
      <c r="E26" s="66">
        <f>E9*1000000/SUM('Tabel 1 Antal dyr'!F11:F21)</f>
        <v>17.732308759479999</v>
      </c>
      <c r="F26" s="66">
        <f>F9*1000000/SUM('Tabel 1 Antal dyr'!G11:G21)</f>
        <v>17.574834579281323</v>
      </c>
      <c r="G26" s="66">
        <f>G9*1000000/SUM('Tabel 1 Antal dyr'!H11:H21)</f>
        <v>17.634337813120791</v>
      </c>
      <c r="H26" s="66">
        <f>H9*1000000/SUM('Tabel 1 Antal dyr'!I11:I21)</f>
        <v>17.783007716444406</v>
      </c>
      <c r="I26" s="66">
        <f>I9*1000000/SUM('Tabel 1 Antal dyr'!J11:J21)</f>
        <v>18.008751645781722</v>
      </c>
      <c r="J26" s="66">
        <f>J9*1000000/SUM('Tabel 1 Antal dyr'!K11:K21)</f>
        <v>18.128293581259705</v>
      </c>
      <c r="K26" s="66">
        <f>K9*1000000/SUM('Tabel 1 Antal dyr'!L11:L21)</f>
        <v>18.542229383097595</v>
      </c>
      <c r="L26" s="66">
        <f>L9*1000000/SUM('Tabel 1 Antal dyr'!M11:M21)</f>
        <v>18.857092064238291</v>
      </c>
      <c r="M26" s="66">
        <f>M9*1000000/SUM('Tabel 1 Antal dyr'!N11:N21)</f>
        <v>19.442191709915768</v>
      </c>
      <c r="N26" s="66">
        <f>N9*1000000/SUM('Tabel 1 Antal dyr'!O11:O21)</f>
        <v>19.084125225999436</v>
      </c>
      <c r="O26" s="66">
        <f>O9*1000000/SUM('Tabel 1 Antal dyr'!P11:P21)</f>
        <v>29.538111295008292</v>
      </c>
      <c r="P26" s="66">
        <f>P9*1000000/SUM('Tabel 1 Antal dyr'!Q11:Q21)</f>
        <v>28.558124005053497</v>
      </c>
      <c r="Q26" s="66">
        <f>Q9*1000000/SUM('Tabel 1 Antal dyr'!R11:R21)</f>
        <v>29.977565895332987</v>
      </c>
      <c r="R26" s="66">
        <f>R9*1000000/SUM('Tabel 1 Antal dyr'!S11:S21)</f>
        <v>31.763381138300282</v>
      </c>
      <c r="S26" s="66">
        <f>S9*1000000/SUM('Tabel 1 Antal dyr'!T11:T21)</f>
        <v>32.639241867338193</v>
      </c>
      <c r="T26" s="66">
        <f>T9*1000000/SUM('Tabel 1 Antal dyr'!U11:U21)</f>
        <v>32.689528362719834</v>
      </c>
      <c r="U26" s="66">
        <f>U9*1000000/SUM('Tabel 1 Antal dyr'!V11:V21)</f>
        <v>32.574773345549737</v>
      </c>
      <c r="V26" s="66">
        <f>V9*1000000/SUM('Tabel 1 Antal dyr'!W11:W21)</f>
        <v>32.818440068492869</v>
      </c>
      <c r="W26" s="66">
        <f>W9*1000000/SUM('Tabel 1 Antal dyr'!X11:X21)</f>
        <v>32.108087714658602</v>
      </c>
      <c r="X26" s="66">
        <f>X9*1000000/SUM('Tabel 1 Antal dyr'!Y11:Y21)</f>
        <v>33.455867484582875</v>
      </c>
      <c r="Y26" s="66">
        <f>Y9*1000000/SUM('Tabel 1 Antal dyr'!Z11:Z21)</f>
        <v>33.86118675743095</v>
      </c>
      <c r="Z26" s="66">
        <f>Z9*1000000/SUM('Tabel 1 Antal dyr'!AA11:AA21)</f>
        <v>34.057080529919659</v>
      </c>
      <c r="AA26" s="66">
        <f>AA9*1000000/SUM('Tabel 1 Antal dyr'!AB11:AB21)</f>
        <v>33.475038174987006</v>
      </c>
      <c r="AB26" s="66">
        <f>AB9*1000000/SUM('Tabel 1 Antal dyr'!AC11:AC21)</f>
        <v>33.151404690239801</v>
      </c>
      <c r="AC26" s="66">
        <f>AC9*1000000/SUM('Tabel 1 Antal dyr'!AD11:AD21)</f>
        <v>32.818347719677014</v>
      </c>
      <c r="AD26" s="66">
        <f>AD9*1000000/SUM('Tabel 1 Antal dyr'!AE11:AE21)</f>
        <v>32.464951244545617</v>
      </c>
      <c r="AE26" s="66">
        <f>AE9*1000000/SUM('Tabel 1 Antal dyr'!AF11:AF21)</f>
        <v>32.707068382402127</v>
      </c>
      <c r="AF26" s="66">
        <f>AF9*1000000/SUM('Tabel 1 Antal dyr'!AG11:AG21)</f>
        <v>33.043687029793446</v>
      </c>
      <c r="AG26" s="66">
        <f>AG9*1000000/SUM('Tabel 1 Antal dyr'!AH11:AH21)</f>
        <v>33.072473197220326</v>
      </c>
      <c r="AH26" s="73">
        <f>AH9*1000000/SUM('Tabel 1 Antal dyr'!AI11:AI21)</f>
        <v>32.962049999441476</v>
      </c>
      <c r="AI26" s="73">
        <f>AI9*1000000/SUM('Tabel 1 Antal dyr'!AJ11:AJ21)</f>
        <v>33.068967173965142</v>
      </c>
      <c r="AJ26" s="73">
        <f>AJ9*1000000/SUM('Tabel 1 Antal dyr'!AK11:AK21)</f>
        <v>33.109764177005665</v>
      </c>
      <c r="AK26" s="73">
        <f>AK9*1000000/SUM('Tabel 1 Antal dyr'!AL11:AL21)</f>
        <v>33.146271946915434</v>
      </c>
      <c r="AL26" s="73">
        <f>AL9*1000000/SUM('Tabel 1 Antal dyr'!AM11:AM21)</f>
        <v>33.17568720597756</v>
      </c>
      <c r="AM26" s="73">
        <f>AM9*1000000/SUM('Tabel 1 Antal dyr'!AN11:AN21)</f>
        <v>33.203380572244676</v>
      </c>
      <c r="AN26" s="73">
        <f>AN9*1000000/SUM('Tabel 1 Antal dyr'!AO11:AO21)</f>
        <v>33.231472311329391</v>
      </c>
      <c r="AO26" s="73">
        <f>AO9*1000000/SUM('Tabel 1 Antal dyr'!AP11:AP21)</f>
        <v>33.26244620652264</v>
      </c>
      <c r="AP26" s="73">
        <f>AP9*1000000/SUM('Tabel 1 Antal dyr'!AQ11:AQ21)</f>
        <v>33.296358003662071</v>
      </c>
      <c r="AQ26" s="73">
        <f>AQ9*1000000/SUM('Tabel 1 Antal dyr'!AR11:AR21)</f>
        <v>33.320739826469378</v>
      </c>
      <c r="AR26" s="73">
        <f>AR9*1000000/SUM('Tabel 1 Antal dyr'!AS11:AS21)</f>
        <v>33.34299554075713</v>
      </c>
      <c r="AS26" s="73">
        <f>AS9*1000000/SUM('Tabel 1 Antal dyr'!AT11:AT21)</f>
        <v>33.36594194256962</v>
      </c>
      <c r="AT26" s="73">
        <f>AT9*1000000/SUM('Tabel 1 Antal dyr'!AU11:AU21)</f>
        <v>33.388954660409958</v>
      </c>
      <c r="AU26" s="73">
        <f>AU9*1000000/SUM('Tabel 1 Antal dyr'!AV11:AV21)</f>
        <v>33.413005697315519</v>
      </c>
      <c r="AV26" s="73">
        <f>AV9*1000000/SUM('Tabel 1 Antal dyr'!AW11:AW21)</f>
        <v>33.437468474573492</v>
      </c>
      <c r="AW26" s="73">
        <f>AW9*1000000/SUM('Tabel 1 Antal dyr'!AX11:AX21)</f>
        <v>33.462354049133609</v>
      </c>
      <c r="AX26" s="73">
        <f>AX9*1000000/SUM('Tabel 1 Antal dyr'!AY11:AY21)</f>
        <v>33.488004179485053</v>
      </c>
      <c r="AY26" s="73">
        <f>AY9*1000000/SUM('Tabel 1 Antal dyr'!AZ11:AZ21)</f>
        <v>33.514104636543337</v>
      </c>
      <c r="AZ26" s="73">
        <f>AZ9*1000000/SUM('Tabel 1 Antal dyr'!BA11:BA21)</f>
        <v>33.540331479926046</v>
      </c>
    </row>
    <row r="27" spans="1:52" s="7" customFormat="1" x14ac:dyDescent="0.25">
      <c r="A27" s="80" t="s">
        <v>256</v>
      </c>
      <c r="B27" s="66">
        <f>B10*1000000/SUM('Tabel 1 Antal dyr'!C30:C31)</f>
        <v>6.8705419207621006</v>
      </c>
      <c r="C27" s="66">
        <f>C10*1000000/SUM('Tabel 1 Antal dyr'!D30:D31)</f>
        <v>6.8705419207621006</v>
      </c>
      <c r="D27" s="66">
        <f>D10*1000000/SUM('Tabel 1 Antal dyr'!E30:E31)</f>
        <v>6.8705419207621015</v>
      </c>
      <c r="E27" s="66">
        <f>E10*1000000/SUM('Tabel 1 Antal dyr'!F30:F31)</f>
        <v>6.8705419207621006</v>
      </c>
      <c r="F27" s="66">
        <f>F10*1000000/SUM('Tabel 1 Antal dyr'!G30:G31)</f>
        <v>6.8705419207621015</v>
      </c>
      <c r="G27" s="66">
        <f>G10*1000000/SUM('Tabel 1 Antal dyr'!H30:H31)</f>
        <v>6.8705419207621015</v>
      </c>
      <c r="H27" s="66">
        <f>H10*1000000/SUM('Tabel 1 Antal dyr'!I30:I31)</f>
        <v>6.8705419207621006</v>
      </c>
      <c r="I27" s="66">
        <f>I10*1000000/SUM('Tabel 1 Antal dyr'!J30:J31)</f>
        <v>6.8705419207621015</v>
      </c>
      <c r="J27" s="66">
        <f>J10*1000000/SUM('Tabel 1 Antal dyr'!K30:K31)</f>
        <v>6.8705419207621024</v>
      </c>
      <c r="K27" s="66">
        <f>K10*1000000/SUM('Tabel 1 Antal dyr'!L30:L31)</f>
        <v>6.8705419207621015</v>
      </c>
      <c r="L27" s="66">
        <f>L10*1000000/SUM('Tabel 1 Antal dyr'!M30:M31)</f>
        <v>6.8705419207621015</v>
      </c>
      <c r="M27" s="66">
        <f>M10*1000000/SUM('Tabel 1 Antal dyr'!N30:N31)</f>
        <v>6.8705419207621006</v>
      </c>
      <c r="N27" s="66">
        <f>N10*1000000/SUM('Tabel 1 Antal dyr'!O30:O31)</f>
        <v>6.8705419207621006</v>
      </c>
      <c r="O27" s="66">
        <f>O10*1000000/SUM('Tabel 1 Antal dyr'!P30:P31)</f>
        <v>6.8705419207621015</v>
      </c>
      <c r="P27" s="66">
        <f>P10*1000000/SUM('Tabel 1 Antal dyr'!Q30:Q31)</f>
        <v>6.8705419207621015</v>
      </c>
      <c r="Q27" s="66">
        <f>Q10*1000000/SUM('Tabel 1 Antal dyr'!R30:R31)</f>
        <v>6.8705419207621006</v>
      </c>
      <c r="R27" s="66">
        <f>R10*1000000/SUM('Tabel 1 Antal dyr'!S30:S31)</f>
        <v>6.8705419207621006</v>
      </c>
      <c r="S27" s="66">
        <f>S10*1000000/SUM('Tabel 1 Antal dyr'!T30:T31)</f>
        <v>6.8705419207621024</v>
      </c>
      <c r="T27" s="66">
        <f>T10*1000000/SUM('Tabel 1 Antal dyr'!U30:U31)</f>
        <v>6.8705419207621015</v>
      </c>
      <c r="U27" s="66">
        <f>U10*1000000/SUM('Tabel 1 Antal dyr'!V30:V31)</f>
        <v>6.8705419207621006</v>
      </c>
      <c r="V27" s="66">
        <f>V10*1000000/SUM('Tabel 1 Antal dyr'!W30:W31)</f>
        <v>6.8705419207621015</v>
      </c>
      <c r="W27" s="66">
        <f>W10*1000000/SUM('Tabel 1 Antal dyr'!X30:X31)</f>
        <v>6.8705419207621015</v>
      </c>
      <c r="X27" s="66">
        <f>X10*1000000/SUM('Tabel 1 Antal dyr'!Y30:Y31)</f>
        <v>6.8705419207621015</v>
      </c>
      <c r="Y27" s="66">
        <f>Y10*1000000/SUM('Tabel 1 Antal dyr'!Z30:Z31)</f>
        <v>6.8705419207621006</v>
      </c>
      <c r="Z27" s="66">
        <f>Z10*1000000/SUM('Tabel 1 Antal dyr'!AA30:AA31)</f>
        <v>6.8705419207621006</v>
      </c>
      <c r="AA27" s="66">
        <f>AA10*1000000/SUM('Tabel 1 Antal dyr'!AB30:AB31)</f>
        <v>6.8705419207620997</v>
      </c>
      <c r="AB27" s="66">
        <f>AB10*1000000/SUM('Tabel 1 Antal dyr'!AC30:AC31)</f>
        <v>6.8705419207621006</v>
      </c>
      <c r="AC27" s="66">
        <f>AC10*1000000/SUM('Tabel 1 Antal dyr'!AD30:AD31)</f>
        <v>6.8705419207621006</v>
      </c>
      <c r="AD27" s="66">
        <f>AD10*1000000/SUM('Tabel 1 Antal dyr'!AE30:AE31)</f>
        <v>6.8705419207621015</v>
      </c>
      <c r="AE27" s="66">
        <f>AE10*1000000/SUM('Tabel 1 Antal dyr'!AF30:AF31)</f>
        <v>6.8705419207621024</v>
      </c>
      <c r="AF27" s="66">
        <f>AF10*1000000/SUM('Tabel 1 Antal dyr'!AG30:AG31)</f>
        <v>6.8705419207621006</v>
      </c>
      <c r="AG27" s="66">
        <f>AG10*1000000/SUM('Tabel 1 Antal dyr'!AH30:AH31)</f>
        <v>6.8705419207621006</v>
      </c>
      <c r="AH27" s="73">
        <f>AH10*1000000/SUM('Tabel 1 Antal dyr'!AI30:AI31)</f>
        <v>6.8705419207621006</v>
      </c>
      <c r="AI27" s="73">
        <f>AI10*1000000/SUM('Tabel 1 Antal dyr'!AJ30:AJ31)</f>
        <v>6.8705419207621006</v>
      </c>
      <c r="AJ27" s="73">
        <f>AJ10*1000000/SUM('Tabel 1 Antal dyr'!AK30:AK31)</f>
        <v>6.8705419207621006</v>
      </c>
      <c r="AK27" s="73">
        <f>AK10*1000000/SUM('Tabel 1 Antal dyr'!AL30:AL31)</f>
        <v>6.8705419207621006</v>
      </c>
      <c r="AL27" s="73">
        <f>AL10*1000000/SUM('Tabel 1 Antal dyr'!AM30:AM31)</f>
        <v>6.8705419207621006</v>
      </c>
      <c r="AM27" s="73">
        <f>AM10*1000000/SUM('Tabel 1 Antal dyr'!AN30:AN31)</f>
        <v>6.8705419207621006</v>
      </c>
      <c r="AN27" s="73">
        <f>AN10*1000000/SUM('Tabel 1 Antal dyr'!AO30:AO31)</f>
        <v>6.8705419207621006</v>
      </c>
      <c r="AO27" s="73">
        <f>AO10*1000000/SUM('Tabel 1 Antal dyr'!AP30:AP31)</f>
        <v>6.8705419207621006</v>
      </c>
      <c r="AP27" s="73">
        <f>AP10*1000000/SUM('Tabel 1 Antal dyr'!AQ30:AQ31)</f>
        <v>6.8705419207621006</v>
      </c>
      <c r="AQ27" s="73">
        <f>AQ10*1000000/SUM('Tabel 1 Antal dyr'!AR30:AR31)</f>
        <v>6.8705419207621006</v>
      </c>
      <c r="AR27" s="73">
        <f>AR10*1000000/SUM('Tabel 1 Antal dyr'!AS30:AS31)</f>
        <v>6.8705419207621006</v>
      </c>
      <c r="AS27" s="73">
        <f>AS10*1000000/SUM('Tabel 1 Antal dyr'!AT30:AT31)</f>
        <v>6.8705419207621006</v>
      </c>
      <c r="AT27" s="73">
        <f>AT10*1000000/SUM('Tabel 1 Antal dyr'!AU30:AU31)</f>
        <v>6.8705419207621006</v>
      </c>
      <c r="AU27" s="73">
        <f>AU10*1000000/SUM('Tabel 1 Antal dyr'!AV30:AV31)</f>
        <v>6.8705419207621006</v>
      </c>
      <c r="AV27" s="73">
        <f>AV10*1000000/SUM('Tabel 1 Antal dyr'!AW30:AW31)</f>
        <v>6.8705419207621006</v>
      </c>
      <c r="AW27" s="73">
        <f>AW10*1000000/SUM('Tabel 1 Antal dyr'!AX30:AX31)</f>
        <v>6.8705419207621006</v>
      </c>
      <c r="AX27" s="73">
        <f>AX10*1000000/SUM('Tabel 1 Antal dyr'!AY30:AY31)</f>
        <v>6.8705419207621006</v>
      </c>
      <c r="AY27" s="73">
        <f>AY10*1000000/SUM('Tabel 1 Antal dyr'!AZ30:AZ31)</f>
        <v>6.8705419207621006</v>
      </c>
      <c r="AZ27" s="73">
        <f>AZ10*1000000/SUM('Tabel 1 Antal dyr'!BA30:BA31)</f>
        <v>6.8705419207621006</v>
      </c>
    </row>
    <row r="28" spans="1:52" s="7" customFormat="1" x14ac:dyDescent="0.25">
      <c r="A28" s="80" t="s">
        <v>2</v>
      </c>
      <c r="B28" s="66">
        <f>B11*1000000/'Tabel 1 Antal dyr'!C22</f>
        <v>2.4514285741408659</v>
      </c>
      <c r="C28" s="66">
        <f>C11*1000000/'Tabel 1 Antal dyr'!D22</f>
        <v>2.4514285767118107</v>
      </c>
      <c r="D28" s="66">
        <f>D11*1000000/'Tabel 1 Antal dyr'!E22</f>
        <v>2.4514285689803037</v>
      </c>
      <c r="E28" s="66">
        <f>E11*1000000/'Tabel 1 Antal dyr'!F22</f>
        <v>2.4514285690737014</v>
      </c>
      <c r="F28" s="66">
        <f>F11*1000000/'Tabel 1 Antal dyr'!G22</f>
        <v>2.4514285689562816</v>
      </c>
      <c r="G28" s="66">
        <f>G11*1000000/'Tabel 1 Antal dyr'!H22</f>
        <v>2.4514285714285715</v>
      </c>
      <c r="H28" s="66">
        <f>H11*1000000/'Tabel 1 Antal dyr'!I22</f>
        <v>2.4514285762817511</v>
      </c>
      <c r="I28" s="66">
        <f>I11*1000000/'Tabel 1 Antal dyr'!J22</f>
        <v>2.4514285691342406</v>
      </c>
      <c r="J28" s="66">
        <f>J11*1000000/'Tabel 1 Antal dyr'!K22</f>
        <v>2.5268571428571431</v>
      </c>
      <c r="K28" s="66">
        <f>K11*1000000/'Tabel 1 Antal dyr'!L22</f>
        <v>2.5268571428571427</v>
      </c>
      <c r="L28" s="66">
        <f>L11*1000000/'Tabel 1 Antal dyr'!M22</f>
        <v>2.5268571428571427</v>
      </c>
      <c r="M28" s="66">
        <f>M11*1000000/'Tabel 1 Antal dyr'!N22</f>
        <v>2.621142857142857</v>
      </c>
      <c r="N28" s="66">
        <f>N11*1000000/'Tabel 1 Antal dyr'!O22</f>
        <v>2.6211428571428566</v>
      </c>
      <c r="O28" s="66">
        <f>O11*1000000/'Tabel 1 Antal dyr'!P22</f>
        <v>2.7267428523948705</v>
      </c>
      <c r="P28" s="66">
        <f>P11*1000000/'Tabel 1 Antal dyr'!Q22</f>
        <v>2.7191999999999998</v>
      </c>
      <c r="Q28" s="66">
        <f>Q11*1000000/'Tabel 1 Antal dyr'!R22</f>
        <v>2.7342857142857144</v>
      </c>
      <c r="R28" s="66">
        <f>R11*1000000/'Tabel 1 Antal dyr'!S22</f>
        <v>2.7720000024588747</v>
      </c>
      <c r="S28" s="66">
        <f>S11*1000000/'Tabel 1 Antal dyr'!T22</f>
        <v>2.8097142832676085</v>
      </c>
      <c r="T28" s="66">
        <f>T11*1000000/'Tabel 1 Antal dyr'!U22</f>
        <v>2.7983999973580884</v>
      </c>
      <c r="U28" s="66">
        <f>U11*1000000/'Tabel 1 Antal dyr'!V22</f>
        <v>2.8285714285714287</v>
      </c>
      <c r="V28" s="66">
        <f>V11*1000000/'Tabel 1 Antal dyr'!W22</f>
        <v>2.8662857142857145</v>
      </c>
      <c r="W28" s="66">
        <f>W11*1000000/'Tabel 1 Antal dyr'!X22</f>
        <v>2.8945714312956441</v>
      </c>
      <c r="X28" s="66">
        <f>X11*1000000/'Tabel 1 Antal dyr'!Y22</f>
        <v>2.9039999971262205</v>
      </c>
      <c r="Y28" s="66">
        <f>Y11*1000000/'Tabel 1 Antal dyr'!Z22</f>
        <v>3.1114285650560625</v>
      </c>
      <c r="Z28" s="66">
        <f>Z11*1000000/'Tabel 1 Antal dyr'!AA22</f>
        <v>2.8568571428571428</v>
      </c>
      <c r="AA28" s="66">
        <f>AA11*1000000/'Tabel 1 Antal dyr'!AB22</f>
        <v>2.8474285741827203</v>
      </c>
      <c r="AB28" s="66">
        <f>AB11*1000000/'Tabel 1 Antal dyr'!AC22</f>
        <v>2.8210285714285712</v>
      </c>
      <c r="AC28" s="66">
        <f>AC11*1000000/'Tabel 1 Antal dyr'!AD22</f>
        <v>2.7984</v>
      </c>
      <c r="AD28" s="66">
        <f>AD11*1000000/'Tabel 1 Antal dyr'!AE22</f>
        <v>2.775771433883071</v>
      </c>
      <c r="AE28" s="66">
        <f>AE11*1000000/'Tabel 1 Antal dyr'!AF22</f>
        <v>2.8109033412413944</v>
      </c>
      <c r="AF28" s="66">
        <f>AF11*1000000/'Tabel 1 Antal dyr'!AG22</f>
        <v>2.8013231010996886</v>
      </c>
      <c r="AG28" s="66">
        <f>AG11*1000000/'Tabel 1 Antal dyr'!AH22</f>
        <v>2.8201480667796117</v>
      </c>
      <c r="AH28" s="73">
        <f>AH11*1000000/'Tabel 1 Antal dyr'!AI22</f>
        <v>2.8141741268738705</v>
      </c>
      <c r="AI28" s="73">
        <f>AI11*1000000/'Tabel 1 Antal dyr'!AJ22</f>
        <v>2.7954382223875411</v>
      </c>
      <c r="AJ28" s="73">
        <f>AJ11*1000000/'Tabel 1 Antal dyr'!AK22</f>
        <v>2.7873172624575919</v>
      </c>
      <c r="AK28" s="73">
        <f>AK11*1000000/'Tabel 1 Antal dyr'!AL22</f>
        <v>2.7788345151550859</v>
      </c>
      <c r="AL28" s="73">
        <f>AL11*1000000/'Tabel 1 Antal dyr'!AM22</f>
        <v>2.7766652272851831</v>
      </c>
      <c r="AM28" s="73">
        <f>AM11*1000000/'Tabel 1 Antal dyr'!AN22</f>
        <v>2.7744959428814511</v>
      </c>
      <c r="AN28" s="73">
        <f>AN11*1000000/'Tabel 1 Antal dyr'!AO22</f>
        <v>2.7723266452673938</v>
      </c>
      <c r="AO28" s="73">
        <f>AO11*1000000/'Tabel 1 Antal dyr'!AP22</f>
        <v>2.770157365619784</v>
      </c>
      <c r="AP28" s="73">
        <f>AP11*1000000/'Tabel 1 Antal dyr'!AQ22</f>
        <v>2.7679880798824392</v>
      </c>
      <c r="AQ28" s="73">
        <f>AQ11*1000000/'Tabel 1 Antal dyr'!AR22</f>
        <v>2.7679880746291623</v>
      </c>
      <c r="AR28" s="73">
        <f>AR11*1000000/'Tabel 1 Antal dyr'!AS22</f>
        <v>2.7679880742458027</v>
      </c>
      <c r="AS28" s="73">
        <f>AS11*1000000/'Tabel 1 Antal dyr'!AT22</f>
        <v>2.7679880733765283</v>
      </c>
      <c r="AT28" s="73">
        <f>AT11*1000000/'Tabel 1 Antal dyr'!AU22</f>
        <v>2.7679880794144727</v>
      </c>
      <c r="AU28" s="73">
        <f>AU11*1000000/'Tabel 1 Antal dyr'!AV22</f>
        <v>2.7679880798966372</v>
      </c>
      <c r="AV28" s="73">
        <f>AV11*1000000/'Tabel 1 Antal dyr'!AW22</f>
        <v>2.7679880789378339</v>
      </c>
      <c r="AW28" s="73">
        <f>AW11*1000000/'Tabel 1 Antal dyr'!AX22</f>
        <v>2.7679880768323422</v>
      </c>
      <c r="AX28" s="73">
        <f>AX11*1000000/'Tabel 1 Antal dyr'!AY22</f>
        <v>2.7679880764831046</v>
      </c>
      <c r="AY28" s="73">
        <f>AY11*1000000/'Tabel 1 Antal dyr'!AZ22</f>
        <v>2.7679880723836727</v>
      </c>
      <c r="AZ28" s="73">
        <f>AZ11*1000000/'Tabel 1 Antal dyr'!BA22</f>
        <v>2.7679880740882337</v>
      </c>
    </row>
    <row r="29" spans="1:52" s="7" customFormat="1" x14ac:dyDescent="0.25">
      <c r="A29" s="48" t="s">
        <v>3</v>
      </c>
      <c r="B29" s="66">
        <f>B12*1000000/'Tabel 1 Antal dyr'!C23</f>
        <v>6.7437196766861829E-2</v>
      </c>
      <c r="C29" s="66">
        <f>C12*1000000/'Tabel 1 Antal dyr'!D23</f>
        <v>7.0542857145543952E-2</v>
      </c>
      <c r="D29" s="66">
        <f>D12*1000000/'Tabel 1 Antal dyr'!E23</f>
        <v>7.3648517520215645E-2</v>
      </c>
      <c r="E29" s="66">
        <f>E12*1000000/'Tabel 1 Antal dyr'!F23</f>
        <v>7.6754177900024312E-2</v>
      </c>
      <c r="F29" s="66">
        <f>F12*1000000/'Tabel 1 Antal dyr'!G23</f>
        <v>7.9859838273670117E-2</v>
      </c>
      <c r="G29" s="66">
        <f>G12*1000000/'Tabel 1 Antal dyr'!H23</f>
        <v>7.9859838273659944E-2</v>
      </c>
      <c r="H29" s="66">
        <f>H12*1000000/'Tabel 1 Antal dyr'!I23</f>
        <v>7.9859838273675043E-2</v>
      </c>
      <c r="I29" s="66">
        <f>I12*1000000/'Tabel 1 Antal dyr'!J23</f>
        <v>7.9859838277346884E-2</v>
      </c>
      <c r="J29" s="66">
        <f>J12*1000000/'Tabel 1 Antal dyr'!K23</f>
        <v>8.3355924532906231E-2</v>
      </c>
      <c r="K29" s="66">
        <f>K12*1000000/'Tabel 1 Antal dyr'!L23</f>
        <v>8.3355924523695557E-2</v>
      </c>
      <c r="L29" s="66">
        <f>L12*1000000/'Tabel 1 Antal dyr'!M23</f>
        <v>8.3355924532973996E-2</v>
      </c>
      <c r="M29" s="66">
        <f>M12*1000000/'Tabel 1 Antal dyr'!N23</f>
        <v>8.3355924527184821E-2</v>
      </c>
      <c r="N29" s="66">
        <f>N12*1000000/'Tabel 1 Antal dyr'!O23</f>
        <v>8.3355924529372238E-2</v>
      </c>
      <c r="O29" s="66">
        <f>O12*1000000/'Tabel 1 Antal dyr'!P23</f>
        <v>7.9682371968673643E-2</v>
      </c>
      <c r="P29" s="66">
        <f>P12*1000000/'Tabel 1 Antal dyr'!Q23</f>
        <v>8.2131407012128038E-2</v>
      </c>
      <c r="Q29" s="66">
        <f>Q12*1000000/'Tabel 1 Antal dyr'!R23</f>
        <v>8.3792491650224732E-2</v>
      </c>
      <c r="R29" s="66">
        <f>R12*1000000/'Tabel 1 Antal dyr'!S23</f>
        <v>8.7483790836642428E-2</v>
      </c>
      <c r="S29" s="66">
        <f>S12*1000000/'Tabel 1 Antal dyr'!T23</f>
        <v>8.8545039359528371E-2</v>
      </c>
      <c r="T29" s="66">
        <f>T12*1000000/'Tabel 1 Antal dyr'!U23</f>
        <v>9.2129858760432365E-2</v>
      </c>
      <c r="U29" s="66">
        <f>U12*1000000/'Tabel 1 Antal dyr'!V23</f>
        <v>8.6440288948862118E-2</v>
      </c>
      <c r="V29" s="66">
        <f>V12*1000000/'Tabel 1 Antal dyr'!W23</f>
        <v>8.5183827493332587E-2</v>
      </c>
      <c r="W29" s="66">
        <f>W12*1000000/'Tabel 1 Antal dyr'!X23</f>
        <v>8.5914988678755563E-2</v>
      </c>
      <c r="X29" s="66">
        <f>X12*1000000/'Tabel 1 Antal dyr'!Y23</f>
        <v>8.6262822640086889E-2</v>
      </c>
      <c r="Y29" s="66">
        <f>Y12*1000000/'Tabel 1 Antal dyr'!Z23</f>
        <v>8.058745013344773E-2</v>
      </c>
      <c r="Z29" s="66">
        <f>Z12*1000000/'Tabel 1 Antal dyr'!AA23</f>
        <v>8.1859883559225383E-2</v>
      </c>
      <c r="AA29" s="66">
        <f>AA12*1000000/'Tabel 1 Antal dyr'!AB23</f>
        <v>8.2202393529878917E-2</v>
      </c>
      <c r="AB29" s="66">
        <f>AB12*1000000/'Tabel 1 Antal dyr'!AC23</f>
        <v>8.2028476551071594E-2</v>
      </c>
      <c r="AC29" s="66">
        <f>AC12*1000000/'Tabel 1 Antal dyr'!AD23</f>
        <v>8.1504950942574012E-2</v>
      </c>
      <c r="AD29" s="66">
        <f>AD12*1000000/'Tabel 1 Antal dyr'!AE23</f>
        <v>8.1407344474906898E-2</v>
      </c>
      <c r="AE29" s="66">
        <f>AE12*1000000/'Tabel 1 Antal dyr'!AF23</f>
        <v>8.0621015936710894E-2</v>
      </c>
      <c r="AF29" s="66">
        <f>AF12*1000000/'Tabel 1 Antal dyr'!AG23</f>
        <v>7.9979749578268616E-2</v>
      </c>
      <c r="AG29" s="66">
        <f>AG12*1000000/'Tabel 1 Antal dyr'!AH23</f>
        <v>7.7401901525343764E-2</v>
      </c>
      <c r="AH29" s="73">
        <f>AH12*1000000/'Tabel 1 Antal dyr'!AI23</f>
        <v>7.7507848909052657E-2</v>
      </c>
      <c r="AI29" s="73">
        <f>AI12*1000000/'Tabel 1 Antal dyr'!AJ23</f>
        <v>7.7507848911512217E-2</v>
      </c>
      <c r="AJ29" s="73">
        <f>AJ12*1000000/'Tabel 1 Antal dyr'!AK23</f>
        <v>7.7507848911902419E-2</v>
      </c>
      <c r="AK29" s="73">
        <f>AK12*1000000/'Tabel 1 Antal dyr'!AL23</f>
        <v>7.7684427885612681E-2</v>
      </c>
      <c r="AL29" s="73">
        <f>AL12*1000000/'Tabel 1 Antal dyr'!AM23</f>
        <v>7.7331269934745178E-2</v>
      </c>
      <c r="AM29" s="73">
        <f>AM12*1000000/'Tabel 1 Antal dyr'!AN23</f>
        <v>7.6978111982548558E-2</v>
      </c>
      <c r="AN29" s="73">
        <f>AN12*1000000/'Tabel 1 Antal dyr'!AO23</f>
        <v>7.6624954028900613E-2</v>
      </c>
      <c r="AO29" s="73">
        <f>AO12*1000000/'Tabel 1 Antal dyr'!AP23</f>
        <v>7.6271796077833201E-2</v>
      </c>
      <c r="AP29" s="73">
        <f>AP12*1000000/'Tabel 1 Antal dyr'!AQ23</f>
        <v>7.5918638128426294E-2</v>
      </c>
      <c r="AQ29" s="73">
        <f>AQ12*1000000/'Tabel 1 Antal dyr'!AR23</f>
        <v>7.5565480173486813E-2</v>
      </c>
      <c r="AR29" s="73">
        <f>AR12*1000000/'Tabel 1 Antal dyr'!AS23</f>
        <v>7.5212322226293329E-2</v>
      </c>
      <c r="AS29" s="73">
        <f>AS12*1000000/'Tabel 1 Antal dyr'!AT23</f>
        <v>7.4859164274780704E-2</v>
      </c>
      <c r="AT29" s="73">
        <f>AT12*1000000/'Tabel 1 Antal dyr'!AU23</f>
        <v>7.4506006322999502E-2</v>
      </c>
      <c r="AU29" s="73">
        <f>AU12*1000000/'Tabel 1 Antal dyr'!AV23</f>
        <v>7.3799690420696396E-2</v>
      </c>
      <c r="AV29" s="73">
        <f>AV12*1000000/'Tabel 1 Antal dyr'!AW23</f>
        <v>7.3269953491644779E-2</v>
      </c>
      <c r="AW29" s="73">
        <f>AW12*1000000/'Tabel 1 Antal dyr'!AX23</f>
        <v>7.2740216565720342E-2</v>
      </c>
      <c r="AX29" s="73">
        <f>AX12*1000000/'Tabel 1 Antal dyr'!AY23</f>
        <v>7.2210479636019551E-2</v>
      </c>
      <c r="AY29" s="73">
        <f>AY12*1000000/'Tabel 1 Antal dyr'!AZ23</f>
        <v>7.1680742708382067E-2</v>
      </c>
      <c r="AZ29" s="73">
        <f>AZ12*1000000/'Tabel 1 Antal dyr'!BA23</f>
        <v>7.1504163734543047E-2</v>
      </c>
    </row>
    <row r="30" spans="1:52" s="7" customFormat="1" x14ac:dyDescent="0.25">
      <c r="A30" s="48" t="s">
        <v>4</v>
      </c>
      <c r="B30" s="66">
        <f>B13*1000000/'Tabel 1 Antal dyr'!C24</f>
        <v>0.42590296496649055</v>
      </c>
      <c r="C30" s="66">
        <f>C13*1000000/'Tabel 1 Antal dyr'!D24</f>
        <v>0.41511590297832179</v>
      </c>
      <c r="D30" s="66">
        <f>D13*1000000/'Tabel 1 Antal dyr'!E24</f>
        <v>0.40711859841085601</v>
      </c>
      <c r="E30" s="66">
        <f>E13*1000000/'Tabel 1 Antal dyr'!F24</f>
        <v>0.40098113207434188</v>
      </c>
      <c r="F30" s="66">
        <f>F13*1000000/'Tabel 1 Antal dyr'!G24</f>
        <v>0.38275471696764929</v>
      </c>
      <c r="G30" s="66">
        <f>G13*1000000/'Tabel 1 Antal dyr'!H24</f>
        <v>0.38275471700248126</v>
      </c>
      <c r="H30" s="66">
        <f>H13*1000000/'Tabel 1 Antal dyr'!I24</f>
        <v>0.3827547169729934</v>
      </c>
      <c r="I30" s="66">
        <f>I13*1000000/'Tabel 1 Antal dyr'!J24</f>
        <v>0.38275471698158486</v>
      </c>
      <c r="J30" s="66">
        <f>J13*1000000/'Tabel 1 Antal dyr'!K24</f>
        <v>0.3749433962233466</v>
      </c>
      <c r="K30" s="66">
        <f>K13*1000000/'Tabel 1 Antal dyr'!L24</f>
        <v>0.37494339622123524</v>
      </c>
      <c r="L30" s="66">
        <f>L13*1000000/'Tabel 1 Antal dyr'!M24</f>
        <v>0.37494339624852624</v>
      </c>
      <c r="M30" s="66">
        <f>M13*1000000/'Tabel 1 Antal dyr'!N24</f>
        <v>0.38565606468364316</v>
      </c>
      <c r="N30" s="66">
        <f>N13*1000000/'Tabel 1 Antal dyr'!O24</f>
        <v>0.38565606467789343</v>
      </c>
      <c r="O30" s="66">
        <f>O13*1000000/'Tabel 1 Antal dyr'!P24</f>
        <v>0.38294070081493969</v>
      </c>
      <c r="P30" s="66">
        <f>P13*1000000/'Tabel 1 Antal dyr'!Q24</f>
        <v>0.38431698113173307</v>
      </c>
      <c r="Q30" s="66">
        <f>Q13*1000000/'Tabel 1 Antal dyr'!R24</f>
        <v>0.3828663072925953</v>
      </c>
      <c r="R30" s="66">
        <f>R13*1000000/'Tabel 1 Antal dyr'!S24</f>
        <v>0.39223989220559602</v>
      </c>
      <c r="S30" s="66">
        <f>S13*1000000/'Tabel 1 Antal dyr'!T24</f>
        <v>0.40033018867924536</v>
      </c>
      <c r="T30" s="66">
        <f>T13*1000000/'Tabel 1 Antal dyr'!U24</f>
        <v>0.392239892167423</v>
      </c>
      <c r="U30" s="66">
        <f>U13*1000000/'Tabel 1 Antal dyr'!V24</f>
        <v>0.39754043128619609</v>
      </c>
      <c r="V30" s="66">
        <f>V13*1000000/'Tabel 1 Antal dyr'!W24</f>
        <v>0.39614555256109374</v>
      </c>
      <c r="W30" s="66">
        <f>W13*1000000/'Tabel 1 Antal dyr'!X24</f>
        <v>0.3975404312637375</v>
      </c>
      <c r="X30" s="66">
        <f>X13*1000000/'Tabel 1 Antal dyr'!Y24</f>
        <v>0.39893530994384341</v>
      </c>
      <c r="Y30" s="66">
        <f>Y13*1000000/'Tabel 1 Antal dyr'!Z24</f>
        <v>0.40284097032065974</v>
      </c>
      <c r="Z30" s="66">
        <f>Z13*1000000/'Tabel 1 Antal dyr'!AA24</f>
        <v>0.42021185982722786</v>
      </c>
      <c r="AA30" s="66">
        <f>AA13*1000000/'Tabel 1 Antal dyr'!AB24</f>
        <v>0.41727331535487516</v>
      </c>
      <c r="AB30" s="66">
        <f>AB13*1000000/'Tabel 1 Antal dyr'!AC24</f>
        <v>0.41433477089958437</v>
      </c>
      <c r="AC30" s="66">
        <f>AC13*1000000/'Tabel 1 Antal dyr'!AD24</f>
        <v>0.43006900271105475</v>
      </c>
      <c r="AD30" s="66">
        <f>AD13*1000000/'Tabel 1 Antal dyr'!AE24</f>
        <v>0.42549380056586666</v>
      </c>
      <c r="AE30" s="66">
        <f>AE13*1000000/'Tabel 1 Antal dyr'!AF24</f>
        <v>0.42244005358801939</v>
      </c>
      <c r="AF30" s="66">
        <f>AF13*1000000/'Tabel 1 Antal dyr'!AG24</f>
        <v>0.42909172531394785</v>
      </c>
      <c r="AG30" s="66">
        <f>AG13*1000000/'Tabel 1 Antal dyr'!AH24</f>
        <v>0.4125321325338705</v>
      </c>
      <c r="AH30" s="73">
        <f>AH13*1000000/'Tabel 1 Antal dyr'!AI24</f>
        <v>0.41738809588152748</v>
      </c>
      <c r="AI30" s="73">
        <f>AI13*1000000/'Tabel 1 Antal dyr'!AJ24</f>
        <v>0.4223544220557941</v>
      </c>
      <c r="AJ30" s="73">
        <f>AJ13*1000000/'Tabel 1 Antal dyr'!AK24</f>
        <v>0.42732074817648785</v>
      </c>
      <c r="AK30" s="73">
        <f>AK13*1000000/'Tabel 1 Antal dyr'!AL24</f>
        <v>0.43210313631441388</v>
      </c>
      <c r="AL30" s="73">
        <f>AL13*1000000/'Tabel 1 Antal dyr'!AM24</f>
        <v>0.42989588023946201</v>
      </c>
      <c r="AM30" s="73">
        <f>AM13*1000000/'Tabel 1 Antal dyr'!AN24</f>
        <v>0.42768862420155362</v>
      </c>
      <c r="AN30" s="73">
        <f>AN13*1000000/'Tabel 1 Antal dyr'!AO24</f>
        <v>0.42548136813884996</v>
      </c>
      <c r="AO30" s="73">
        <f>AO13*1000000/'Tabel 1 Antal dyr'!AP24</f>
        <v>0.42327411206407534</v>
      </c>
      <c r="AP30" s="73">
        <f>AP13*1000000/'Tabel 1 Antal dyr'!AQ24</f>
        <v>0.42088291798132665</v>
      </c>
      <c r="AQ30" s="73">
        <f>AQ13*1000000/'Tabel 1 Antal dyr'!AR24</f>
        <v>0.41830778589966727</v>
      </c>
      <c r="AR30" s="73">
        <f>AR13*1000000/'Tabel 1 Antal dyr'!AS24</f>
        <v>0.41573265381201874</v>
      </c>
      <c r="AS30" s="73">
        <f>AS13*1000000/'Tabel 1 Antal dyr'!AT24</f>
        <v>0.41315752175287884</v>
      </c>
      <c r="AT30" s="73">
        <f>AT13*1000000/'Tabel 1 Antal dyr'!AU24</f>
        <v>0.41058238968766603</v>
      </c>
      <c r="AU30" s="73">
        <f>AU13*1000000/'Tabel 1 Antal dyr'!AV24</f>
        <v>0.40800725763205986</v>
      </c>
      <c r="AV30" s="73">
        <f>AV13*1000000/'Tabel 1 Antal dyr'!AW24</f>
        <v>0.40543212550237057</v>
      </c>
      <c r="AW30" s="73">
        <f>AW13*1000000/'Tabel 1 Antal dyr'!AX24</f>
        <v>0.40285699343581066</v>
      </c>
      <c r="AX30" s="73">
        <f>AX13*1000000/'Tabel 1 Antal dyr'!AY24</f>
        <v>0.40028186139442806</v>
      </c>
      <c r="AY30" s="73">
        <f>AY13*1000000/'Tabel 1 Antal dyr'!AZ24</f>
        <v>0.39770672932716455</v>
      </c>
      <c r="AZ30" s="73">
        <f>AZ13*1000000/'Tabel 1 Antal dyr'!BA24</f>
        <v>0.39494765921014402</v>
      </c>
    </row>
    <row r="31" spans="1:52" s="7" customFormat="1" x14ac:dyDescent="0.25">
      <c r="A31" s="48" t="s">
        <v>126</v>
      </c>
      <c r="B31" s="66">
        <f>B14*1000000/'Tabel 1 Antal dyr'!C32</f>
        <v>14.464484990584499</v>
      </c>
      <c r="C31" s="66">
        <f>C14*1000000/'Tabel 1 Antal dyr'!D32</f>
        <v>14.464484990584499</v>
      </c>
      <c r="D31" s="66">
        <f>D14*1000000/'Tabel 1 Antal dyr'!E32</f>
        <v>14.464484990584499</v>
      </c>
      <c r="E31" s="66">
        <f>E14*1000000/'Tabel 1 Antal dyr'!F32</f>
        <v>14.464484990584499</v>
      </c>
      <c r="F31" s="66">
        <f>F14*1000000/'Tabel 1 Antal dyr'!G32</f>
        <v>14.4644849905845</v>
      </c>
      <c r="G31" s="66">
        <f>G14*1000000/'Tabel 1 Antal dyr'!H32</f>
        <v>14.464484990584499</v>
      </c>
      <c r="H31" s="66">
        <f>H14*1000000/'Tabel 1 Antal dyr'!I32</f>
        <v>14.464484990584499</v>
      </c>
      <c r="I31" s="66">
        <f>I14*1000000/'Tabel 1 Antal dyr'!J32</f>
        <v>14.464484990584499</v>
      </c>
      <c r="J31" s="66">
        <f>J14*1000000/'Tabel 1 Antal dyr'!K32</f>
        <v>14.464484990584499</v>
      </c>
      <c r="K31" s="66">
        <f>K14*1000000/'Tabel 1 Antal dyr'!L32</f>
        <v>14.464484990584499</v>
      </c>
      <c r="L31" s="66">
        <f>L14*1000000/'Tabel 1 Antal dyr'!M32</f>
        <v>14.464484990584499</v>
      </c>
      <c r="M31" s="66">
        <f>M14*1000000/'Tabel 1 Antal dyr'!N32</f>
        <v>14.4644849905845</v>
      </c>
      <c r="N31" s="66">
        <f>N14*1000000/'Tabel 1 Antal dyr'!O32</f>
        <v>14.464484990584497</v>
      </c>
      <c r="O31" s="66">
        <f>O14*1000000/'Tabel 1 Antal dyr'!P32</f>
        <v>14.464484990584499</v>
      </c>
      <c r="P31" s="66">
        <f>P14*1000000/'Tabel 1 Antal dyr'!Q32</f>
        <v>14.464484990584499</v>
      </c>
      <c r="Q31" s="66">
        <f>Q14*1000000/'Tabel 1 Antal dyr'!R32</f>
        <v>14.156255247646124</v>
      </c>
      <c r="R31" s="66">
        <f>R14*1000000/'Tabel 1 Antal dyr'!S32</f>
        <v>14.209529485057363</v>
      </c>
      <c r="S31" s="66">
        <f>S14*1000000/'Tabel 1 Antal dyr'!T32</f>
        <v>14.246429456017921</v>
      </c>
      <c r="T31" s="66">
        <f>T14*1000000/'Tabel 1 Antal dyr'!U32</f>
        <v>14.300943339659566</v>
      </c>
      <c r="U31" s="66">
        <f>U14*1000000/'Tabel 1 Antal dyr'!V32</f>
        <v>14.333850583539489</v>
      </c>
      <c r="V31" s="66">
        <f>V14*1000000/'Tabel 1 Antal dyr'!W32</f>
        <v>14.334521696235372</v>
      </c>
      <c r="W31" s="66">
        <f>W14*1000000/'Tabel 1 Antal dyr'!X32</f>
        <v>14.335191088874939</v>
      </c>
      <c r="X31" s="66">
        <f>X14*1000000/'Tabel 1 Antal dyr'!Y32</f>
        <v>14.35854182697633</v>
      </c>
      <c r="Y31" s="66">
        <f>Y14*1000000/'Tabel 1 Antal dyr'!Z32</f>
        <v>14.371773911900451</v>
      </c>
      <c r="Z31" s="66">
        <f>Z14*1000000/'Tabel 1 Antal dyr'!AA32</f>
        <v>14.359622879666212</v>
      </c>
      <c r="AA31" s="66">
        <f>AA14*1000000/'Tabel 1 Antal dyr'!AB32</f>
        <v>14.363428185134584</v>
      </c>
      <c r="AB31" s="66">
        <f>AB14*1000000/'Tabel 1 Antal dyr'!AC32</f>
        <v>14.376791220960646</v>
      </c>
      <c r="AC31" s="66">
        <f>AC14*1000000/'Tabel 1 Antal dyr'!AD32</f>
        <v>14.399751555514527</v>
      </c>
      <c r="AD31" s="66">
        <f>AD14*1000000/'Tabel 1 Antal dyr'!AE32</f>
        <v>14.380811512387844</v>
      </c>
      <c r="AE31" s="66">
        <f>AE14*1000000/'Tabel 1 Antal dyr'!AF32</f>
        <v>14.392573365653734</v>
      </c>
      <c r="AF31" s="66">
        <f>AF14*1000000/'Tabel 1 Antal dyr'!AG32</f>
        <v>14.388292397001809</v>
      </c>
      <c r="AG31" s="66">
        <f>AG14*1000000/'Tabel 1 Antal dyr'!AH32</f>
        <v>14.388465365432191</v>
      </c>
      <c r="AH31" s="73">
        <f>AH14*1000000/'Tabel 1 Antal dyr'!AI32</f>
        <v>14.388465365432191</v>
      </c>
      <c r="AI31" s="73">
        <f>AI14*1000000/'Tabel 1 Antal dyr'!AJ32</f>
        <v>14.388465365432191</v>
      </c>
      <c r="AJ31" s="73">
        <f>AJ14*1000000/'Tabel 1 Antal dyr'!AK32</f>
        <v>14.388465365432191</v>
      </c>
      <c r="AK31" s="73">
        <f>AK14*1000000/'Tabel 1 Antal dyr'!AL32</f>
        <v>14.388465365432191</v>
      </c>
      <c r="AL31" s="73">
        <f>AL14*1000000/'Tabel 1 Antal dyr'!AM32</f>
        <v>14.388465365432191</v>
      </c>
      <c r="AM31" s="73">
        <f>AM14*1000000/'Tabel 1 Antal dyr'!AN32</f>
        <v>14.388465365432191</v>
      </c>
      <c r="AN31" s="73">
        <f>AN14*1000000/'Tabel 1 Antal dyr'!AO32</f>
        <v>14.388465365432191</v>
      </c>
      <c r="AO31" s="73">
        <f>AO14*1000000/'Tabel 1 Antal dyr'!AP32</f>
        <v>14.388465365432191</v>
      </c>
      <c r="AP31" s="73">
        <f>AP14*1000000/'Tabel 1 Antal dyr'!AQ32</f>
        <v>14.388465365432191</v>
      </c>
      <c r="AQ31" s="73">
        <f>AQ14*1000000/'Tabel 1 Antal dyr'!AR32</f>
        <v>14.388465365432191</v>
      </c>
      <c r="AR31" s="73">
        <f>AR14*1000000/'Tabel 1 Antal dyr'!AS32</f>
        <v>14.388465365432191</v>
      </c>
      <c r="AS31" s="73">
        <f>AS14*1000000/'Tabel 1 Antal dyr'!AT32</f>
        <v>14.388465365432191</v>
      </c>
      <c r="AT31" s="73">
        <f>AT14*1000000/'Tabel 1 Antal dyr'!AU32</f>
        <v>14.388465365432191</v>
      </c>
      <c r="AU31" s="73">
        <f>AU14*1000000/'Tabel 1 Antal dyr'!AV32</f>
        <v>14.388465365432191</v>
      </c>
      <c r="AV31" s="73">
        <f>AV14*1000000/'Tabel 1 Antal dyr'!AW32</f>
        <v>14.388465365432191</v>
      </c>
      <c r="AW31" s="73">
        <f>AW14*1000000/'Tabel 1 Antal dyr'!AX32</f>
        <v>14.388465365432191</v>
      </c>
      <c r="AX31" s="73">
        <f>AX14*1000000/'Tabel 1 Antal dyr'!AY32</f>
        <v>14.388465365432191</v>
      </c>
      <c r="AY31" s="73">
        <f>AY14*1000000/'Tabel 1 Antal dyr'!AZ32</f>
        <v>14.388465365432191</v>
      </c>
      <c r="AZ31" s="73">
        <f>AZ14*1000000/'Tabel 1 Antal dyr'!BA32</f>
        <v>14.388465365432191</v>
      </c>
    </row>
    <row r="32" spans="1:52" s="7" customFormat="1" x14ac:dyDescent="0.25">
      <c r="A32" s="48" t="s">
        <v>127</v>
      </c>
      <c r="B32" s="66">
        <f>B15*1000000/'Tabel 1 Antal dyr'!C33</f>
        <v>21.810085283018868</v>
      </c>
      <c r="C32" s="66">
        <f>C15*1000000/'Tabel 1 Antal dyr'!D33</f>
        <v>21.810085283018868</v>
      </c>
      <c r="D32" s="66">
        <f>D15*1000000/'Tabel 1 Antal dyr'!E33</f>
        <v>21.810085283018871</v>
      </c>
      <c r="E32" s="66">
        <f>E15*1000000/'Tabel 1 Antal dyr'!F33</f>
        <v>21.810085283018868</v>
      </c>
      <c r="F32" s="66">
        <f>F15*1000000/'Tabel 1 Antal dyr'!G33</f>
        <v>21.810085283018871</v>
      </c>
      <c r="G32" s="66">
        <f>G15*1000000/'Tabel 1 Antal dyr'!H33</f>
        <v>21.810085283018868</v>
      </c>
      <c r="H32" s="66">
        <f>H15*1000000/'Tabel 1 Antal dyr'!I33</f>
        <v>21.810085283018871</v>
      </c>
      <c r="I32" s="66">
        <f>I15*1000000/'Tabel 1 Antal dyr'!J33</f>
        <v>21.810085283018868</v>
      </c>
      <c r="J32" s="66">
        <f>J15*1000000/'Tabel 1 Antal dyr'!K33</f>
        <v>21.810085283018871</v>
      </c>
      <c r="K32" s="66">
        <f>K15*1000000/'Tabel 1 Antal dyr'!L33</f>
        <v>21.810085283018868</v>
      </c>
      <c r="L32" s="66">
        <f>L15*1000000/'Tabel 1 Antal dyr'!M33</f>
        <v>21.810085283018868</v>
      </c>
      <c r="M32" s="66">
        <f>M15*1000000/'Tabel 1 Antal dyr'!N33</f>
        <v>21.810085283018871</v>
      </c>
      <c r="N32" s="66">
        <f>N15*1000000/'Tabel 1 Antal dyr'!O33</f>
        <v>21.810085283018871</v>
      </c>
      <c r="O32" s="66">
        <f>O15*1000000/'Tabel 1 Antal dyr'!P33</f>
        <v>21.811528032345013</v>
      </c>
      <c r="P32" s="66">
        <f>P15*1000000/'Tabel 1 Antal dyr'!Q33</f>
        <v>21.811528032345009</v>
      </c>
      <c r="Q32" s="66">
        <f>Q15*1000000/'Tabel 1 Antal dyr'!R33</f>
        <v>21.811528032345013</v>
      </c>
      <c r="R32" s="66">
        <f>R15*1000000/'Tabel 1 Antal dyr'!S33</f>
        <v>21.811528032345013</v>
      </c>
      <c r="S32" s="66">
        <f>S15*1000000/'Tabel 1 Antal dyr'!T33</f>
        <v>21.810161792452831</v>
      </c>
      <c r="T32" s="66">
        <f>T15*1000000/'Tabel 1 Antal dyr'!U33</f>
        <v>21.810161792452831</v>
      </c>
      <c r="U32" s="66">
        <f>U15*1000000/'Tabel 1 Antal dyr'!V33</f>
        <v>21.810161792452831</v>
      </c>
      <c r="V32" s="66">
        <f>V15*1000000/'Tabel 1 Antal dyr'!W33</f>
        <v>21.811528032345013</v>
      </c>
      <c r="W32" s="66">
        <f>W15*1000000/'Tabel 1 Antal dyr'!X33</f>
        <v>21.810161792452831</v>
      </c>
      <c r="X32" s="66">
        <f>X15*1000000/'Tabel 1 Antal dyr'!Y33</f>
        <v>21.810161792452831</v>
      </c>
      <c r="Y32" s="66">
        <f>Y15*1000000/'Tabel 1 Antal dyr'!Z33</f>
        <v>21.810161792452831</v>
      </c>
      <c r="Z32" s="66">
        <f>Z15*1000000/'Tabel 1 Antal dyr'!AA33</f>
        <v>21.810161792452831</v>
      </c>
      <c r="AA32" s="66">
        <f>AA15*1000000/'Tabel 1 Antal dyr'!AB33</f>
        <v>21.810161792452831</v>
      </c>
      <c r="AB32" s="66">
        <f>AB15*1000000/'Tabel 1 Antal dyr'!AC33</f>
        <v>21.810161792452831</v>
      </c>
      <c r="AC32" s="66">
        <f>AC15*1000000/'Tabel 1 Antal dyr'!AD33</f>
        <v>21.810161792452828</v>
      </c>
      <c r="AD32" s="66">
        <f>AD15*1000000/'Tabel 1 Antal dyr'!AE33</f>
        <v>21.810161792452831</v>
      </c>
      <c r="AE32" s="66">
        <f>AE15*1000000/'Tabel 1 Antal dyr'!AF33</f>
        <v>21.810161792452831</v>
      </c>
      <c r="AF32" s="66">
        <f>AF15*1000000/'Tabel 1 Antal dyr'!AG33</f>
        <v>24.29956017520216</v>
      </c>
      <c r="AG32" s="66">
        <f>AG15*1000000/'Tabel 1 Antal dyr'!AH33</f>
        <v>24.29956017520216</v>
      </c>
      <c r="AH32" s="73">
        <f>AH15*1000000/'Tabel 1 Antal dyr'!AI33</f>
        <v>24.30037991913747</v>
      </c>
      <c r="AI32" s="73">
        <f>AI15*1000000/'Tabel 1 Antal dyr'!AJ33</f>
        <v>24.30037991913747</v>
      </c>
      <c r="AJ32" s="73">
        <f>AJ15*1000000/'Tabel 1 Antal dyr'!AK33</f>
        <v>24.30037991913747</v>
      </c>
      <c r="AK32" s="73">
        <f>AK15*1000000/'Tabel 1 Antal dyr'!AL33</f>
        <v>24.30037991913747</v>
      </c>
      <c r="AL32" s="73">
        <f>AL15*1000000/'Tabel 1 Antal dyr'!AM33</f>
        <v>24.30037991913747</v>
      </c>
      <c r="AM32" s="73">
        <f>AM15*1000000/'Tabel 1 Antal dyr'!AN33</f>
        <v>24.30037991913747</v>
      </c>
      <c r="AN32" s="73">
        <f>AN15*1000000/'Tabel 1 Antal dyr'!AO33</f>
        <v>24.30037991913747</v>
      </c>
      <c r="AO32" s="73">
        <f>AO15*1000000/'Tabel 1 Antal dyr'!AP33</f>
        <v>24.30037991913747</v>
      </c>
      <c r="AP32" s="73">
        <f>AP15*1000000/'Tabel 1 Antal dyr'!AQ33</f>
        <v>24.30037991913747</v>
      </c>
      <c r="AQ32" s="73">
        <f>AQ15*1000000/'Tabel 1 Antal dyr'!AR33</f>
        <v>24.30037991913747</v>
      </c>
      <c r="AR32" s="73">
        <f>AR15*1000000/'Tabel 1 Antal dyr'!AS33</f>
        <v>24.30037991913747</v>
      </c>
      <c r="AS32" s="73">
        <f>AS15*1000000/'Tabel 1 Antal dyr'!AT33</f>
        <v>24.30037991913747</v>
      </c>
      <c r="AT32" s="73">
        <f>AT15*1000000/'Tabel 1 Antal dyr'!AU33</f>
        <v>24.30037991913747</v>
      </c>
      <c r="AU32" s="73">
        <f>AU15*1000000/'Tabel 1 Antal dyr'!AV33</f>
        <v>24.30037991913747</v>
      </c>
      <c r="AV32" s="73">
        <f>AV15*1000000/'Tabel 1 Antal dyr'!AW33</f>
        <v>24.30037991913747</v>
      </c>
      <c r="AW32" s="73">
        <f>AW15*1000000/'Tabel 1 Antal dyr'!AX33</f>
        <v>24.30037991913747</v>
      </c>
      <c r="AX32" s="73">
        <f>AX15*1000000/'Tabel 1 Antal dyr'!AY33</f>
        <v>24.30037991913747</v>
      </c>
      <c r="AY32" s="73">
        <f>AY15*1000000/'Tabel 1 Antal dyr'!AZ33</f>
        <v>24.30037991913747</v>
      </c>
      <c r="AZ32" s="73">
        <f>AZ15*1000000/'Tabel 1 Antal dyr'!BA33</f>
        <v>24.30037991913747</v>
      </c>
    </row>
    <row r="33" spans="1:52" s="97" customFormat="1" x14ac:dyDescent="0.25">
      <c r="A33" s="80" t="s">
        <v>174</v>
      </c>
      <c r="B33" s="66">
        <f>B16*1000000/SUM('Tabel 1 Antal dyr'!C25:C28)</f>
        <v>0.29122210923560049</v>
      </c>
      <c r="C33" s="66">
        <f>C16*1000000/SUM('Tabel 1 Antal dyr'!D25:D28)</f>
        <v>0.26198390856535808</v>
      </c>
      <c r="D33" s="66">
        <f>D16*1000000/SUM('Tabel 1 Antal dyr'!E25:E28)</f>
        <v>0.25773334579116003</v>
      </c>
      <c r="E33" s="66">
        <f>E16*1000000/SUM('Tabel 1 Antal dyr'!F25:F28)</f>
        <v>0.25758187496065676</v>
      </c>
      <c r="F33" s="66">
        <f>F16*1000000/SUM('Tabel 1 Antal dyr'!G25:G28)</f>
        <v>0.28346941307615037</v>
      </c>
      <c r="G33" s="66">
        <f>G16*1000000/SUM('Tabel 1 Antal dyr'!H25:H28)</f>
        <v>0.25466130546717414</v>
      </c>
      <c r="H33" s="66">
        <f>H16*1000000/SUM('Tabel 1 Antal dyr'!I25:I28)</f>
        <v>0.28353014881481997</v>
      </c>
      <c r="I33" s="66">
        <f>I16*1000000/SUM('Tabel 1 Antal dyr'!J25:J28)</f>
        <v>0.25289348316500332</v>
      </c>
      <c r="J33" s="66">
        <f>J16*1000000/SUM('Tabel 1 Antal dyr'!K25:K28)</f>
        <v>0.23058865749240409</v>
      </c>
      <c r="K33" s="66">
        <f>K16*1000000/SUM('Tabel 1 Antal dyr'!L25:L28)</f>
        <v>0.22550452372040944</v>
      </c>
      <c r="L33" s="66">
        <f>L16*1000000/SUM('Tabel 1 Antal dyr'!M25:M28)</f>
        <v>0.2303596585361011</v>
      </c>
      <c r="M33" s="66">
        <f>M16*1000000/SUM('Tabel 1 Antal dyr'!N25:N28)</f>
        <v>0.22481766336209943</v>
      </c>
      <c r="N33" s="66">
        <f>N16*1000000/SUM('Tabel 1 Antal dyr'!O25:O28)</f>
        <v>0.22340640570018683</v>
      </c>
      <c r="O33" s="66">
        <f>O16*1000000/SUM('Tabel 1 Antal dyr'!P25:P28)</f>
        <v>0.25619966898763663</v>
      </c>
      <c r="P33" s="66">
        <f>P16*1000000/SUM('Tabel 1 Antal dyr'!Q25:Q28)</f>
        <v>0.25401539981043347</v>
      </c>
      <c r="Q33" s="66">
        <f>Q16*1000000/SUM('Tabel 1 Antal dyr'!R25:R28)</f>
        <v>0.26700471410096244</v>
      </c>
      <c r="R33" s="66">
        <f>R16*1000000/SUM('Tabel 1 Antal dyr'!S25:S28)</f>
        <v>0.27719840721473649</v>
      </c>
      <c r="S33" s="66">
        <f>S16*1000000/SUM('Tabel 1 Antal dyr'!T25:T28)</f>
        <v>0.27887515566550497</v>
      </c>
      <c r="T33" s="66">
        <f>T16*1000000/SUM('Tabel 1 Antal dyr'!U25:U28)</f>
        <v>0.28354761536926049</v>
      </c>
      <c r="U33" s="66">
        <f>U16*1000000/SUM('Tabel 1 Antal dyr'!V25:V28)</f>
        <v>0.27062068675932605</v>
      </c>
      <c r="V33" s="66">
        <f>V16*1000000/SUM('Tabel 1 Antal dyr'!W25:W28)</f>
        <v>0.26624805969188109</v>
      </c>
      <c r="W33" s="66">
        <f>W16*1000000/SUM('Tabel 1 Antal dyr'!X25:X28)</f>
        <v>0.27927087307974957</v>
      </c>
      <c r="X33" s="66">
        <f>X16*1000000/SUM('Tabel 1 Antal dyr'!Y25:Y28)</f>
        <v>0.27894486213577696</v>
      </c>
      <c r="Y33" s="66">
        <f>Y16*1000000/SUM('Tabel 1 Antal dyr'!Z25:Z28)</f>
        <v>0.28394375862839749</v>
      </c>
      <c r="Z33" s="66">
        <f>Z16*1000000/SUM('Tabel 1 Antal dyr'!AA25:AA28)</f>
        <v>0.28735322643923117</v>
      </c>
      <c r="AA33" s="66">
        <f>AA16*1000000/SUM('Tabel 1 Antal dyr'!AB25:AB28)</f>
        <v>0.29303625527851263</v>
      </c>
      <c r="AB33" s="66">
        <f>AB16*1000000/SUM('Tabel 1 Antal dyr'!AC25:AC28)</f>
        <v>0.28744590492896255</v>
      </c>
      <c r="AC33" s="66">
        <f>AC16*1000000/SUM('Tabel 1 Antal dyr'!AD25:AD28)</f>
        <v>0.29060291273528954</v>
      </c>
      <c r="AD33" s="66">
        <f>AD16*1000000/SUM('Tabel 1 Antal dyr'!AE25:AE28)</f>
        <v>0.28846059727995638</v>
      </c>
      <c r="AE33" s="66">
        <f>AE16*1000000/SUM('Tabel 1 Antal dyr'!AF25:AF28)</f>
        <v>0.29483649192958938</v>
      </c>
      <c r="AF33" s="66">
        <f>AF16*1000000/SUM('Tabel 1 Antal dyr'!AG25:AG28)</f>
        <v>0.30961453871415168</v>
      </c>
      <c r="AG33" s="66">
        <f>AG16*1000000/SUM('Tabel 1 Antal dyr'!AH25:AH28)</f>
        <v>0.32314185673490287</v>
      </c>
      <c r="AH33" s="73">
        <f>AH16*1000000/SUM('Tabel 1 Antal dyr'!AI25:AI28)</f>
        <v>0.30741352045355635</v>
      </c>
      <c r="AI33" s="73">
        <f>AI16*1000000/SUM('Tabel 1 Antal dyr'!AJ25:AJ28)</f>
        <v>0.30894778876979867</v>
      </c>
      <c r="AJ33" s="73">
        <f>AJ16*1000000/SUM('Tabel 1 Antal dyr'!AK25:AK28)</f>
        <v>0.3080551737167615</v>
      </c>
      <c r="AK33" s="73">
        <f>AK16*1000000/SUM('Tabel 1 Antal dyr'!AL25:AL28)</f>
        <v>0.30626191275782549</v>
      </c>
      <c r="AL33" s="73">
        <f>AL16*1000000/SUM('Tabel 1 Antal dyr'!AM25:AM28)</f>
        <v>0.30433713167369408</v>
      </c>
      <c r="AM33" s="73">
        <f>AM16*1000000/SUM('Tabel 1 Antal dyr'!AN25:AN28)</f>
        <v>0.30222622678018002</v>
      </c>
      <c r="AN33" s="73">
        <f>AN16*1000000/SUM('Tabel 1 Antal dyr'!AO25:AO28)</f>
        <v>0.30058142403968313</v>
      </c>
      <c r="AO33" s="73">
        <f>AO16*1000000/SUM('Tabel 1 Antal dyr'!AP25:AP28)</f>
        <v>0.29925546524044538</v>
      </c>
      <c r="AP33" s="73">
        <f>AP16*1000000/SUM('Tabel 1 Antal dyr'!AQ25:AQ28)</f>
        <v>0.29806602716584707</v>
      </c>
      <c r="AQ33" s="73">
        <f>AQ16*1000000/SUM('Tabel 1 Antal dyr'!AR25:AR28)</f>
        <v>0.29670058142487865</v>
      </c>
      <c r="AR33" s="73">
        <f>AR16*1000000/SUM('Tabel 1 Antal dyr'!AS25:AS28)</f>
        <v>0.2953258315297651</v>
      </c>
      <c r="AS33" s="73">
        <f>AS16*1000000/SUM('Tabel 1 Antal dyr'!AT25:AT28)</f>
        <v>0.29409960005681574</v>
      </c>
      <c r="AT33" s="73">
        <f>AT16*1000000/SUM('Tabel 1 Antal dyr'!AU25:AU28)</f>
        <v>0.29296537442163251</v>
      </c>
      <c r="AU33" s="73">
        <f>AU16*1000000/SUM('Tabel 1 Antal dyr'!AV25:AV28)</f>
        <v>0.29194218267863087</v>
      </c>
      <c r="AV33" s="73">
        <f>AV16*1000000/SUM('Tabel 1 Antal dyr'!AW25:AW28)</f>
        <v>0.29102062741269125</v>
      </c>
      <c r="AW33" s="73">
        <f>AW16*1000000/SUM('Tabel 1 Antal dyr'!AX25:AX28)</f>
        <v>0.29021023729918199</v>
      </c>
      <c r="AX33" s="73">
        <f>AX16*1000000/SUM('Tabel 1 Antal dyr'!AY25:AY28)</f>
        <v>0.28941684973266379</v>
      </c>
      <c r="AY33" s="73">
        <f>AY16*1000000/SUM('Tabel 1 Antal dyr'!AZ25:AZ28)</f>
        <v>0.2887542357312004</v>
      </c>
      <c r="AZ33" s="73">
        <f>AZ16*1000000/SUM('Tabel 1 Antal dyr'!BA25:BA28)</f>
        <v>0.28806207913080772</v>
      </c>
    </row>
    <row r="34" spans="1:52" s="7" customFormat="1" x14ac:dyDescent="0.25">
      <c r="A34" s="48" t="s">
        <v>11</v>
      </c>
      <c r="B34" s="157" t="s">
        <v>28</v>
      </c>
      <c r="C34" s="157" t="s">
        <v>28</v>
      </c>
      <c r="D34" s="157" t="s">
        <v>28</v>
      </c>
      <c r="E34" s="157" t="s">
        <v>28</v>
      </c>
      <c r="F34" s="157" t="s">
        <v>28</v>
      </c>
      <c r="G34" s="157" t="s">
        <v>28</v>
      </c>
      <c r="H34" s="157" t="s">
        <v>28</v>
      </c>
      <c r="I34" s="157" t="s">
        <v>28</v>
      </c>
      <c r="J34" s="157" t="s">
        <v>28</v>
      </c>
      <c r="K34" s="157" t="s">
        <v>28</v>
      </c>
      <c r="L34" s="157" t="s">
        <v>28</v>
      </c>
      <c r="M34" s="157" t="s">
        <v>28</v>
      </c>
      <c r="N34" s="157" t="s">
        <v>28</v>
      </c>
      <c r="O34" s="157" t="s">
        <v>28</v>
      </c>
      <c r="P34" s="157" t="s">
        <v>28</v>
      </c>
      <c r="Q34" s="157" t="s">
        <v>28</v>
      </c>
      <c r="R34" s="157" t="s">
        <v>28</v>
      </c>
      <c r="S34" s="157" t="s">
        <v>28</v>
      </c>
      <c r="T34" s="157" t="s">
        <v>28</v>
      </c>
      <c r="U34" s="157" t="s">
        <v>28</v>
      </c>
      <c r="V34" s="157" t="s">
        <v>28</v>
      </c>
      <c r="W34" s="157" t="s">
        <v>28</v>
      </c>
      <c r="X34" s="157" t="s">
        <v>28</v>
      </c>
      <c r="Y34" s="157" t="s">
        <v>28</v>
      </c>
      <c r="Z34" s="157" t="s">
        <v>28</v>
      </c>
      <c r="AA34" s="157" t="s">
        <v>28</v>
      </c>
      <c r="AB34" s="157" t="s">
        <v>28</v>
      </c>
      <c r="AC34" s="157" t="s">
        <v>28</v>
      </c>
      <c r="AD34" s="157" t="s">
        <v>28</v>
      </c>
      <c r="AE34" s="157" t="s">
        <v>28</v>
      </c>
      <c r="AF34" s="157" t="s">
        <v>28</v>
      </c>
      <c r="AG34" s="157" t="s">
        <v>28</v>
      </c>
      <c r="AH34" s="158" t="s">
        <v>28</v>
      </c>
      <c r="AI34" s="158" t="s">
        <v>28</v>
      </c>
      <c r="AJ34" s="158" t="s">
        <v>28</v>
      </c>
      <c r="AK34" s="158" t="s">
        <v>28</v>
      </c>
      <c r="AL34" s="158" t="s">
        <v>28</v>
      </c>
      <c r="AM34" s="158" t="s">
        <v>28</v>
      </c>
      <c r="AN34" s="158" t="s">
        <v>28</v>
      </c>
      <c r="AO34" s="158" t="s">
        <v>28</v>
      </c>
      <c r="AP34" s="158" t="s">
        <v>28</v>
      </c>
      <c r="AQ34" s="158" t="s">
        <v>28</v>
      </c>
      <c r="AR34" s="158" t="s">
        <v>28</v>
      </c>
      <c r="AS34" s="158" t="s">
        <v>28</v>
      </c>
      <c r="AT34" s="158" t="s">
        <v>28</v>
      </c>
      <c r="AU34" s="158" t="s">
        <v>28</v>
      </c>
      <c r="AV34" s="158" t="s">
        <v>28</v>
      </c>
      <c r="AW34" s="158" t="s">
        <v>28</v>
      </c>
      <c r="AX34" s="158" t="s">
        <v>28</v>
      </c>
      <c r="AY34" s="158" t="s">
        <v>28</v>
      </c>
      <c r="AZ34" s="158" t="s">
        <v>28</v>
      </c>
    </row>
    <row r="35" spans="1:52" s="7" customFormat="1" x14ac:dyDescent="0.25">
      <c r="A35" s="51" t="s">
        <v>128</v>
      </c>
      <c r="B35" s="64">
        <f>B18*1000000/'Tabel 1 Antal dyr'!C34</f>
        <v>11.301383647798742</v>
      </c>
      <c r="C35" s="64">
        <f>C18*1000000/'Tabel 1 Antal dyr'!D34</f>
        <v>11.301383647798742</v>
      </c>
      <c r="D35" s="64">
        <f>D18*1000000/'Tabel 1 Antal dyr'!E34</f>
        <v>11.301383647798742</v>
      </c>
      <c r="E35" s="64">
        <f>E18*1000000/'Tabel 1 Antal dyr'!F34</f>
        <v>11.301383647798742</v>
      </c>
      <c r="F35" s="64">
        <f>F18*1000000/'Tabel 1 Antal dyr'!G34</f>
        <v>11.301383647798742</v>
      </c>
      <c r="G35" s="64">
        <f>G18*1000000/'Tabel 1 Antal dyr'!H34</f>
        <v>11.301383647798742</v>
      </c>
      <c r="H35" s="64">
        <f>H18*1000000/'Tabel 1 Antal dyr'!I34</f>
        <v>11.301383647798742</v>
      </c>
      <c r="I35" s="64">
        <f>I18*1000000/'Tabel 1 Antal dyr'!J34</f>
        <v>11.301383647798742</v>
      </c>
      <c r="J35" s="64">
        <f>J18*1000000/'Tabel 1 Antal dyr'!K34</f>
        <v>11.301383647798742</v>
      </c>
      <c r="K35" s="64">
        <f>K18*1000000/'Tabel 1 Antal dyr'!L34</f>
        <v>11.301383647798742</v>
      </c>
      <c r="L35" s="64">
        <f>L18*1000000/'Tabel 1 Antal dyr'!M34</f>
        <v>11.301383647798742</v>
      </c>
      <c r="M35" s="64">
        <f>M18*1000000/'Tabel 1 Antal dyr'!N34</f>
        <v>11.301383647798742</v>
      </c>
      <c r="N35" s="64">
        <f>N18*1000000/'Tabel 1 Antal dyr'!O34</f>
        <v>11.301383647798742</v>
      </c>
      <c r="O35" s="64">
        <f>O18*1000000/'Tabel 1 Antal dyr'!P34</f>
        <v>11.301383647798742</v>
      </c>
      <c r="P35" s="64">
        <f>P18*1000000/'Tabel 1 Antal dyr'!Q34</f>
        <v>11.301383647798742</v>
      </c>
      <c r="Q35" s="64">
        <f>Q18*1000000/'Tabel 1 Antal dyr'!R34</f>
        <v>11.301383647798742</v>
      </c>
      <c r="R35" s="64">
        <f>R18*1000000/'Tabel 1 Antal dyr'!S34</f>
        <v>11.301383647798742</v>
      </c>
      <c r="S35" s="64">
        <f>S18*1000000/'Tabel 1 Antal dyr'!T34</f>
        <v>11.301383647798742</v>
      </c>
      <c r="T35" s="64">
        <f>T18*1000000/'Tabel 1 Antal dyr'!U34</f>
        <v>11.301383647798742</v>
      </c>
      <c r="U35" s="64">
        <f>U18*1000000/'Tabel 1 Antal dyr'!V34</f>
        <v>11.301383647798742</v>
      </c>
      <c r="V35" s="64">
        <f>V18*1000000/'Tabel 1 Antal dyr'!W34</f>
        <v>11.301383647798742</v>
      </c>
      <c r="W35" s="64">
        <f>W18*1000000/'Tabel 1 Antal dyr'!X34</f>
        <v>11.301383647798742</v>
      </c>
      <c r="X35" s="64">
        <f>X18*1000000/'Tabel 1 Antal dyr'!Y34</f>
        <v>11.301383647798742</v>
      </c>
      <c r="Y35" s="64">
        <f>Y18*1000000/'Tabel 1 Antal dyr'!Z34</f>
        <v>11.301383647798742</v>
      </c>
      <c r="Z35" s="64">
        <f>Z18*1000000/'Tabel 1 Antal dyr'!AA34</f>
        <v>11.301383647798742</v>
      </c>
      <c r="AA35" s="64">
        <f>AA18*1000000/'Tabel 1 Antal dyr'!AB34</f>
        <v>11.301383647798742</v>
      </c>
      <c r="AB35" s="64">
        <f>AB18*1000000/'Tabel 1 Antal dyr'!AC34</f>
        <v>11.301383647798742</v>
      </c>
      <c r="AC35" s="64">
        <f>AC18*1000000/'Tabel 1 Antal dyr'!AD34</f>
        <v>11.301383647798742</v>
      </c>
      <c r="AD35" s="64">
        <f>AD18*1000000/'Tabel 1 Antal dyr'!AE34</f>
        <v>11.301383647798742</v>
      </c>
      <c r="AE35" s="64">
        <f>AE18*1000000/'Tabel 1 Antal dyr'!AF34</f>
        <v>11.301383647798742</v>
      </c>
      <c r="AF35" s="64">
        <f>AF18*1000000/'Tabel 1 Antal dyr'!AG34</f>
        <v>11.301383647798742</v>
      </c>
      <c r="AG35" s="64">
        <f>AG18*1000000/'Tabel 1 Antal dyr'!AH34</f>
        <v>11.301383647798742</v>
      </c>
      <c r="AH35" s="78">
        <f>AH18*1000000/'Tabel 1 Antal dyr'!AI34</f>
        <v>11.301949713279425</v>
      </c>
      <c r="AI35" s="78">
        <f>AI18*1000000/'Tabel 1 Antal dyr'!AJ34</f>
        <v>11.301949713279425</v>
      </c>
      <c r="AJ35" s="78">
        <f>AJ18*1000000/'Tabel 1 Antal dyr'!AK34</f>
        <v>11.301949713279425</v>
      </c>
      <c r="AK35" s="78">
        <f>AK18*1000000/'Tabel 1 Antal dyr'!AL34</f>
        <v>11.301949713279425</v>
      </c>
      <c r="AL35" s="78">
        <f>AL18*1000000/'Tabel 1 Antal dyr'!AM34</f>
        <v>11.301949713279425</v>
      </c>
      <c r="AM35" s="78">
        <f>AM18*1000000/'Tabel 1 Antal dyr'!AN34</f>
        <v>11.301949713279425</v>
      </c>
      <c r="AN35" s="78">
        <f>AN18*1000000/'Tabel 1 Antal dyr'!AO34</f>
        <v>11.301949713279425</v>
      </c>
      <c r="AO35" s="78">
        <f>AO18*1000000/'Tabel 1 Antal dyr'!AP34</f>
        <v>11.301949713279425</v>
      </c>
      <c r="AP35" s="78">
        <f>AP18*1000000/'Tabel 1 Antal dyr'!AQ34</f>
        <v>11.301949713279425</v>
      </c>
      <c r="AQ35" s="78">
        <f>AQ18*1000000/'Tabel 1 Antal dyr'!AR34</f>
        <v>11.301949713279425</v>
      </c>
      <c r="AR35" s="78">
        <f>AR18*1000000/'Tabel 1 Antal dyr'!AS34</f>
        <v>11.301949713279425</v>
      </c>
      <c r="AS35" s="78">
        <f>AS18*1000000/'Tabel 1 Antal dyr'!AT34</f>
        <v>11.301949713279425</v>
      </c>
      <c r="AT35" s="78">
        <f>AT18*1000000/'Tabel 1 Antal dyr'!AU34</f>
        <v>11.301949713279425</v>
      </c>
      <c r="AU35" s="78">
        <f>AU18*1000000/'Tabel 1 Antal dyr'!AV34</f>
        <v>11.301949713279425</v>
      </c>
      <c r="AV35" s="78">
        <f>AV18*1000000/'Tabel 1 Antal dyr'!AW34</f>
        <v>11.301949713279425</v>
      </c>
      <c r="AW35" s="78">
        <f>AW18*1000000/'Tabel 1 Antal dyr'!AX34</f>
        <v>11.301949713279425</v>
      </c>
      <c r="AX35" s="78">
        <f>AX18*1000000/'Tabel 1 Antal dyr'!AY34</f>
        <v>11.301949713279425</v>
      </c>
      <c r="AY35" s="78">
        <f>AY18*1000000/'Tabel 1 Antal dyr'!AZ34</f>
        <v>11.301949713279425</v>
      </c>
      <c r="AZ35" s="78">
        <f>AZ18*1000000/'Tabel 1 Antal dyr'!BA34</f>
        <v>11.301949713279425</v>
      </c>
    </row>
    <row r="36" spans="1:52" s="7" customForma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</row>
    <row r="37" spans="1:52" x14ac:dyDescent="0.25">
      <c r="A37" s="76" t="s">
        <v>129</v>
      </c>
      <c r="B37" s="76" t="s">
        <v>176</v>
      </c>
    </row>
    <row r="38" spans="1:52" x14ac:dyDescent="0.25">
      <c r="B38" t="s">
        <v>175</v>
      </c>
    </row>
    <row r="39" spans="1:52" x14ac:dyDescent="0.25">
      <c r="B39" s="19" t="s">
        <v>300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4"/>
  <sheetViews>
    <sheetView topLeftCell="A26" workbookViewId="0">
      <selection activeCell="B50" sqref="B50"/>
    </sheetView>
  </sheetViews>
  <sheetFormatPr defaultColWidth="9.140625" defaultRowHeight="15" x14ac:dyDescent="0.25"/>
  <cols>
    <col min="1" max="1" width="23.7109375" customWidth="1"/>
    <col min="2" max="2" width="25.5703125" customWidth="1"/>
    <col min="3" max="3" width="9.140625" customWidth="1"/>
    <col min="4" max="4" width="10.85546875" hidden="1" customWidth="1"/>
    <col min="5" max="5" width="10.28515625" hidden="1" customWidth="1"/>
    <col min="6" max="6" width="9.7109375" hidden="1" customWidth="1"/>
    <col min="7" max="7" width="10.140625" hidden="1" customWidth="1"/>
    <col min="8" max="8" width="9.140625" customWidth="1"/>
    <col min="9" max="9" width="10.140625" hidden="1" customWidth="1"/>
    <col min="10" max="10" width="10.28515625" hidden="1" customWidth="1"/>
    <col min="11" max="11" width="10.42578125" hidden="1" customWidth="1"/>
    <col min="12" max="12" width="10" hidden="1" customWidth="1"/>
    <col min="13" max="13" width="9.140625" customWidth="1"/>
    <col min="14" max="14" width="10" hidden="1" customWidth="1"/>
    <col min="15" max="15" width="10.28515625" hidden="1" customWidth="1"/>
    <col min="16" max="17" width="10.140625" hidden="1" customWidth="1"/>
    <col min="18" max="18" width="9.140625" customWidth="1"/>
    <col min="19" max="19" width="9.5703125" hidden="1" customWidth="1"/>
    <col min="20" max="20" width="9.85546875" hidden="1" customWidth="1"/>
    <col min="21" max="22" width="9.5703125" hidden="1" customWidth="1"/>
    <col min="23" max="23" width="9.140625" customWidth="1"/>
    <col min="24" max="24" width="9.7109375" hidden="1" customWidth="1"/>
    <col min="25" max="25" width="9.85546875" hidden="1" customWidth="1"/>
    <col min="26" max="26" width="9.5703125" hidden="1" customWidth="1"/>
    <col min="27" max="27" width="9.42578125" hidden="1" customWidth="1"/>
    <col min="28" max="28" width="9.140625" customWidth="1"/>
    <col min="29" max="32" width="9.140625" hidden="1" customWidth="1"/>
    <col min="33" max="34" width="9.140625" customWidth="1"/>
    <col min="35" max="48" width="8.85546875" customWidth="1"/>
    <col min="49" max="16384" width="9.140625" style="2"/>
  </cols>
  <sheetData>
    <row r="1" spans="1:54" ht="18.75" x14ac:dyDescent="0.3">
      <c r="A1" s="15" t="s">
        <v>148</v>
      </c>
      <c r="B1" s="15"/>
    </row>
    <row r="2" spans="1:54" ht="18.75" x14ac:dyDescent="0.3">
      <c r="A2" s="16" t="s">
        <v>279</v>
      </c>
      <c r="B2" s="15"/>
    </row>
    <row r="3" spans="1:54" ht="16.5" x14ac:dyDescent="0.3">
      <c r="B3" s="16"/>
    </row>
    <row r="4" spans="1:54" ht="16.5" x14ac:dyDescent="0.3">
      <c r="A4" s="16" t="s">
        <v>230</v>
      </c>
      <c r="B4" s="16"/>
    </row>
    <row r="5" spans="1:54" x14ac:dyDescent="0.25">
      <c r="A5" s="81"/>
    </row>
    <row r="6" spans="1:54" s="110" customFormat="1" x14ac:dyDescent="0.25">
      <c r="A6" s="120" t="s">
        <v>13</v>
      </c>
      <c r="B6" s="3" t="s">
        <v>149</v>
      </c>
      <c r="C6" s="17">
        <v>1990</v>
      </c>
      <c r="D6" s="17">
        <v>1991</v>
      </c>
      <c r="E6" s="17">
        <v>1992</v>
      </c>
      <c r="F6" s="17">
        <v>1993</v>
      </c>
      <c r="G6" s="17">
        <v>1994</v>
      </c>
      <c r="H6" s="17">
        <v>1995</v>
      </c>
      <c r="I6" s="17">
        <v>1996</v>
      </c>
      <c r="J6" s="17">
        <v>1997</v>
      </c>
      <c r="K6" s="17">
        <v>1998</v>
      </c>
      <c r="L6" s="17">
        <v>1999</v>
      </c>
      <c r="M6" s="17">
        <v>2000</v>
      </c>
      <c r="N6" s="17">
        <v>2001</v>
      </c>
      <c r="O6" s="17">
        <v>2002</v>
      </c>
      <c r="P6" s="17">
        <v>2003</v>
      </c>
      <c r="Q6" s="17">
        <v>2004</v>
      </c>
      <c r="R6" s="17">
        <v>2005</v>
      </c>
      <c r="S6" s="17">
        <v>2006</v>
      </c>
      <c r="T6" s="17">
        <v>2007</v>
      </c>
      <c r="U6" s="17">
        <v>2008</v>
      </c>
      <c r="V6" s="17">
        <v>2009</v>
      </c>
      <c r="W6" s="17">
        <v>2010</v>
      </c>
      <c r="X6" s="17">
        <v>2011</v>
      </c>
      <c r="Y6" s="17">
        <v>2012</v>
      </c>
      <c r="Z6" s="17">
        <v>2013</v>
      </c>
      <c r="AA6" s="17">
        <v>2014</v>
      </c>
      <c r="AB6" s="17">
        <v>2015</v>
      </c>
      <c r="AC6" s="17">
        <v>2016</v>
      </c>
      <c r="AD6" s="17">
        <v>2017</v>
      </c>
      <c r="AE6" s="17">
        <v>2018</v>
      </c>
      <c r="AF6" s="17">
        <v>2019</v>
      </c>
      <c r="AG6" s="17">
        <v>2020</v>
      </c>
      <c r="AH6" s="17">
        <v>2021</v>
      </c>
      <c r="AI6" s="3">
        <v>2022</v>
      </c>
      <c r="AJ6" s="3">
        <v>2023</v>
      </c>
      <c r="AK6" s="3">
        <v>2024</v>
      </c>
      <c r="AL6" s="3">
        <v>2025</v>
      </c>
      <c r="AM6" s="3">
        <v>2026</v>
      </c>
      <c r="AN6" s="3">
        <v>2027</v>
      </c>
      <c r="AO6" s="3">
        <v>2028</v>
      </c>
      <c r="AP6" s="3">
        <v>2029</v>
      </c>
      <c r="AQ6" s="3">
        <v>2030</v>
      </c>
      <c r="AR6" s="3">
        <v>2031</v>
      </c>
      <c r="AS6" s="3">
        <v>2032</v>
      </c>
      <c r="AT6" s="3">
        <v>2033</v>
      </c>
      <c r="AU6" s="3">
        <v>2034</v>
      </c>
      <c r="AV6" s="3">
        <v>2035</v>
      </c>
      <c r="AW6" s="3">
        <v>2036</v>
      </c>
      <c r="AX6" s="3">
        <v>2037</v>
      </c>
      <c r="AY6" s="3">
        <v>2038</v>
      </c>
      <c r="AZ6" s="3">
        <v>2039</v>
      </c>
      <c r="BA6" s="3">
        <v>2040</v>
      </c>
    </row>
    <row r="7" spans="1:54" s="7" customFormat="1" x14ac:dyDescent="0.25">
      <c r="A7" s="80" t="s">
        <v>122</v>
      </c>
      <c r="B7" s="48" t="s">
        <v>43</v>
      </c>
      <c r="C7" s="66">
        <v>19.904550741964648</v>
      </c>
      <c r="D7" s="66">
        <v>19.726245181375003</v>
      </c>
      <c r="E7" s="66">
        <v>19.201098336992334</v>
      </c>
      <c r="F7" s="66">
        <v>19.266164585520752</v>
      </c>
      <c r="G7" s="66">
        <v>18.935964129198769</v>
      </c>
      <c r="H7" s="66">
        <v>19.121270988582904</v>
      </c>
      <c r="I7" s="66">
        <v>19.106129646341788</v>
      </c>
      <c r="J7" s="66">
        <v>18.423840980573594</v>
      </c>
      <c r="K7" s="66">
        <v>18.453259872662631</v>
      </c>
      <c r="L7" s="66">
        <v>17.644729433474581</v>
      </c>
      <c r="M7" s="66">
        <v>20.228624530008872</v>
      </c>
      <c r="N7" s="66">
        <v>20.463099703064806</v>
      </c>
      <c r="O7" s="66">
        <v>21.392886477633752</v>
      </c>
      <c r="P7" s="66">
        <v>22.609081389601016</v>
      </c>
      <c r="Q7" s="66">
        <v>22.602672604626971</v>
      </c>
      <c r="R7" s="66">
        <v>23.038523158818144</v>
      </c>
      <c r="S7" s="66">
        <v>22.23146488146449</v>
      </c>
      <c r="T7" s="66">
        <v>21.269382786561835</v>
      </c>
      <c r="U7" s="66">
        <v>22.125304871077887</v>
      </c>
      <c r="V7" s="66">
        <v>23.265284429682985</v>
      </c>
      <c r="W7" s="66">
        <v>23.529678757471114</v>
      </c>
      <c r="X7" s="66">
        <v>23.510883433805748</v>
      </c>
      <c r="Y7" s="66">
        <v>25.191010468869798</v>
      </c>
      <c r="Z7" s="66">
        <v>25.506555792042302</v>
      </c>
      <c r="AA7" s="66">
        <v>25.043603913419794</v>
      </c>
      <c r="AB7" s="66">
        <v>24.816247631840362</v>
      </c>
      <c r="AC7" s="66">
        <v>24.775009103976533</v>
      </c>
      <c r="AD7" s="66">
        <v>24.50368024821606</v>
      </c>
      <c r="AE7" s="66">
        <v>24.607299232672649</v>
      </c>
      <c r="AF7" s="66">
        <v>23.605786314800877</v>
      </c>
      <c r="AG7" s="66">
        <v>23.046039855545875</v>
      </c>
      <c r="AH7" s="66">
        <v>22.661553028350891</v>
      </c>
      <c r="AI7" s="73">
        <v>17.654874247726699</v>
      </c>
      <c r="AJ7" s="73">
        <v>17.101959849466947</v>
      </c>
      <c r="AK7" s="73">
        <v>16.051991334416602</v>
      </c>
      <c r="AL7" s="73">
        <v>14.996000526305277</v>
      </c>
      <c r="AM7" s="73">
        <v>14.397645479374525</v>
      </c>
      <c r="AN7" s="73">
        <v>13.550097633962151</v>
      </c>
      <c r="AO7" s="73">
        <v>12.69189226092846</v>
      </c>
      <c r="AP7" s="73">
        <v>11.810279107453788</v>
      </c>
      <c r="AQ7" s="73">
        <v>10.93608334938032</v>
      </c>
      <c r="AR7" s="73">
        <v>10.777722446858686</v>
      </c>
      <c r="AS7" s="73">
        <v>10.861378271854472</v>
      </c>
      <c r="AT7" s="73">
        <v>11.228512339813308</v>
      </c>
      <c r="AU7" s="73">
        <v>11.258831030919209</v>
      </c>
      <c r="AV7" s="73">
        <v>11.571645304369628</v>
      </c>
      <c r="AW7" s="73">
        <v>11.446667522093351</v>
      </c>
      <c r="AX7" s="73">
        <v>11.330303416700586</v>
      </c>
      <c r="AY7" s="73">
        <v>11.19248903320196</v>
      </c>
      <c r="AZ7" s="73">
        <v>11.09301863346103</v>
      </c>
      <c r="BA7" s="73">
        <v>10.988570077733915</v>
      </c>
      <c r="BB7" s="73"/>
    </row>
    <row r="8" spans="1:54" s="7" customFormat="1" x14ac:dyDescent="0.25">
      <c r="A8" s="80"/>
      <c r="B8" s="48" t="s">
        <v>150</v>
      </c>
      <c r="C8" s="66">
        <v>4.0729693880202129</v>
      </c>
      <c r="D8" s="66">
        <v>4.3904282002830257</v>
      </c>
      <c r="E8" s="66">
        <v>4.5830301355483956</v>
      </c>
      <c r="F8" s="66">
        <v>4.9673197962197708</v>
      </c>
      <c r="G8" s="66">
        <v>5.1529618136394131</v>
      </c>
      <c r="H8" s="66">
        <v>5.4631955061897068</v>
      </c>
      <c r="I8" s="66">
        <v>5.8130037796477643</v>
      </c>
      <c r="J8" s="66">
        <v>7.0719811744360497</v>
      </c>
      <c r="K8" s="66">
        <v>8.5691586770097707</v>
      </c>
      <c r="L8" s="66">
        <v>8.1979096070972837</v>
      </c>
      <c r="M8" s="66">
        <v>8.4586527254059956</v>
      </c>
      <c r="N8" s="66">
        <v>8.1993897101215154</v>
      </c>
      <c r="O8" s="66">
        <v>8.0200179527379216</v>
      </c>
      <c r="P8" s="66">
        <v>7.9802417635910698</v>
      </c>
      <c r="Q8" s="66">
        <v>7.6831474508867945</v>
      </c>
      <c r="R8" s="66">
        <v>7.760278337102033</v>
      </c>
      <c r="S8" s="66">
        <v>7.4139739000589229</v>
      </c>
      <c r="T8" s="66">
        <v>6.7899137659153741</v>
      </c>
      <c r="U8" s="66">
        <v>6.4646106712298614</v>
      </c>
      <c r="V8" s="66">
        <v>6.1182036053001037</v>
      </c>
      <c r="W8" s="66">
        <v>6.1994416304206883</v>
      </c>
      <c r="X8" s="66">
        <v>5.5779360882164157</v>
      </c>
      <c r="Y8" s="66">
        <v>5.9300250531556049</v>
      </c>
      <c r="Z8" s="66">
        <v>6.2648732673616223</v>
      </c>
      <c r="AA8" s="66">
        <v>6.237414352883965</v>
      </c>
      <c r="AB8" s="66">
        <v>6.6058530051176207</v>
      </c>
      <c r="AC8" s="66">
        <v>7.2926702103772882</v>
      </c>
      <c r="AD8" s="66">
        <v>7.8469759785168591</v>
      </c>
      <c r="AE8" s="66">
        <v>7.9970960596343597</v>
      </c>
      <c r="AF8" s="66">
        <v>8.2660911900158869</v>
      </c>
      <c r="AG8" s="66">
        <v>8.88596490426103</v>
      </c>
      <c r="AH8" s="66">
        <v>9.6829910081696458</v>
      </c>
      <c r="AI8" s="73">
        <v>8.1848700977020084</v>
      </c>
      <c r="AJ8" s="73">
        <v>8.1107458093788392</v>
      </c>
      <c r="AK8" s="73">
        <v>7.9868403124197584</v>
      </c>
      <c r="AL8" s="73">
        <v>7.7859315282433341</v>
      </c>
      <c r="AM8" s="73">
        <v>7.5992767041767424</v>
      </c>
      <c r="AN8" s="73">
        <v>7.3833003774122794</v>
      </c>
      <c r="AO8" s="73">
        <v>7.1835821889020988</v>
      </c>
      <c r="AP8" s="73">
        <v>6.997575933386349</v>
      </c>
      <c r="AQ8" s="73">
        <v>6.8129318150734415</v>
      </c>
      <c r="AR8" s="73">
        <v>6.7450013039170917</v>
      </c>
      <c r="AS8" s="73">
        <v>6.6707124596120764</v>
      </c>
      <c r="AT8" s="73">
        <v>6.5996329922679484</v>
      </c>
      <c r="AU8" s="73">
        <v>6.5307418393962147</v>
      </c>
      <c r="AV8" s="73">
        <v>6.4661806468043181</v>
      </c>
      <c r="AW8" s="73">
        <v>6.4047743269453532</v>
      </c>
      <c r="AX8" s="73">
        <v>6.3478124274435324</v>
      </c>
      <c r="AY8" s="73">
        <v>6.2919723683342053</v>
      </c>
      <c r="AZ8" s="73">
        <v>6.2421000234790167</v>
      </c>
      <c r="BA8" s="73">
        <v>6.1910699545236376</v>
      </c>
      <c r="BB8" s="73"/>
    </row>
    <row r="9" spans="1:54" s="7" customFormat="1" x14ac:dyDescent="0.25">
      <c r="A9" s="80" t="s">
        <v>299</v>
      </c>
      <c r="B9" s="48" t="s">
        <v>43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73">
        <v>3.275907816610967</v>
      </c>
      <c r="AJ9" s="73">
        <v>3.2488036883321953</v>
      </c>
      <c r="AK9" s="73">
        <v>3.2133717171741463</v>
      </c>
      <c r="AL9" s="73">
        <v>3.1770630993484295</v>
      </c>
      <c r="AM9" s="73">
        <v>3.1566280072140609</v>
      </c>
      <c r="AN9" s="73">
        <v>3.1377652850204591</v>
      </c>
      <c r="AO9" s="73">
        <v>3.1208637456502712</v>
      </c>
      <c r="AP9" s="73">
        <v>3.1015122470975514</v>
      </c>
      <c r="AQ9" s="73">
        <v>3.0813346746896735</v>
      </c>
      <c r="AR9" s="73">
        <v>3.0936652222492786</v>
      </c>
      <c r="AS9" s="73">
        <v>3.1053609896937129</v>
      </c>
      <c r="AT9" s="73">
        <v>3.116961815902898</v>
      </c>
      <c r="AU9" s="73">
        <v>3.1266773128071104</v>
      </c>
      <c r="AV9" s="73">
        <v>3.1350426324455549</v>
      </c>
      <c r="AW9" s="73">
        <v>3.0975756147001441</v>
      </c>
      <c r="AX9" s="73">
        <v>3.0553611787596493</v>
      </c>
      <c r="AY9" s="73">
        <v>3.0094676726012191</v>
      </c>
      <c r="AZ9" s="73">
        <v>2.9619892177164826</v>
      </c>
      <c r="BA9" s="73">
        <v>2.9065075337324671</v>
      </c>
    </row>
    <row r="10" spans="1:54" s="7" customFormat="1" x14ac:dyDescent="0.25">
      <c r="A10" s="80"/>
      <c r="B10" s="48" t="s">
        <v>150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73">
        <v>1.1533250321105732</v>
      </c>
      <c r="AJ10" s="73">
        <v>1.1427597873236954</v>
      </c>
      <c r="AK10" s="73">
        <v>1.1284717256144332</v>
      </c>
      <c r="AL10" s="73">
        <v>1.1136257666651286</v>
      </c>
      <c r="AM10" s="73">
        <v>1.0969246402139861</v>
      </c>
      <c r="AN10" s="73">
        <v>1.0801021700531601</v>
      </c>
      <c r="AO10" s="73">
        <v>1.0637905925474489</v>
      </c>
      <c r="AP10" s="73">
        <v>1.0469923400428598</v>
      </c>
      <c r="AQ10" s="73">
        <v>1.0299672562113003</v>
      </c>
      <c r="AR10" s="73">
        <v>1.0305419977123449</v>
      </c>
      <c r="AS10" s="73">
        <v>1.0308758166075835</v>
      </c>
      <c r="AT10" s="73">
        <v>1.0309946926549849</v>
      </c>
      <c r="AU10" s="73">
        <v>1.0306842907580798</v>
      </c>
      <c r="AV10" s="73">
        <v>1.0299700029878651</v>
      </c>
      <c r="AW10" s="73">
        <v>1.0289500686565201</v>
      </c>
      <c r="AX10" s="73">
        <v>1.0275806421297855</v>
      </c>
      <c r="AY10" s="73">
        <v>1.0256736053789508</v>
      </c>
      <c r="AZ10" s="73">
        <v>1.0235147204810424</v>
      </c>
      <c r="BA10" s="73">
        <v>1.0207884613508336</v>
      </c>
    </row>
    <row r="11" spans="1:54" s="7" customFormat="1" x14ac:dyDescent="0.25">
      <c r="A11" s="80" t="s">
        <v>37</v>
      </c>
      <c r="B11" s="48" t="s">
        <v>43</v>
      </c>
      <c r="C11" s="66">
        <v>4.7536340736534077</v>
      </c>
      <c r="D11" s="66">
        <v>4.5205484752282201</v>
      </c>
      <c r="E11" s="66">
        <v>4.4122011603476272</v>
      </c>
      <c r="F11" s="66">
        <v>4.0822596102500208</v>
      </c>
      <c r="G11" s="66">
        <v>3.6566469401715418</v>
      </c>
      <c r="H11" s="66">
        <v>3.4677910909514211</v>
      </c>
      <c r="I11" s="66">
        <v>3.2803695696184603</v>
      </c>
      <c r="J11" s="66">
        <v>3.2155522336741367</v>
      </c>
      <c r="K11" s="66">
        <v>3.1730594732591477</v>
      </c>
      <c r="L11" s="66">
        <v>3.0658835237479263</v>
      </c>
      <c r="M11" s="66">
        <v>2.98717065720174</v>
      </c>
      <c r="N11" s="66">
        <v>3.1312406796211913</v>
      </c>
      <c r="O11" s="66">
        <v>3.0372767759996435</v>
      </c>
      <c r="P11" s="66">
        <v>3.070637236971026</v>
      </c>
      <c r="Q11" s="66">
        <v>3.0312770019540225</v>
      </c>
      <c r="R11" s="66">
        <v>2.8440003891182468</v>
      </c>
      <c r="S11" s="66">
        <v>2.9203267471248617</v>
      </c>
      <c r="T11" s="66">
        <v>3.1991938927992347</v>
      </c>
      <c r="U11" s="66">
        <v>3.2693673437437378</v>
      </c>
      <c r="V11" s="66">
        <v>3.1309303544268303</v>
      </c>
      <c r="W11" s="66">
        <v>3.1316853187958116</v>
      </c>
      <c r="X11" s="66">
        <v>3.312005265155495</v>
      </c>
      <c r="Y11" s="66">
        <v>3.4082921226471501</v>
      </c>
      <c r="Z11" s="66">
        <v>3.6029192925874454</v>
      </c>
      <c r="AA11" s="66">
        <v>3.4586617136999531</v>
      </c>
      <c r="AB11" s="66">
        <v>3.4384298907480537</v>
      </c>
      <c r="AC11" s="66">
        <v>3.3613031698011269</v>
      </c>
      <c r="AD11" s="66">
        <v>3.3559989139974293</v>
      </c>
      <c r="AE11" s="66">
        <v>3.3115421175624773</v>
      </c>
      <c r="AF11" s="66">
        <v>3.215499537542867</v>
      </c>
      <c r="AG11" s="66">
        <v>3.1909375847615067</v>
      </c>
      <c r="AH11" s="66">
        <v>3.1326004539947223</v>
      </c>
      <c r="AI11" s="73">
        <v>2.5491609838609133</v>
      </c>
      <c r="AJ11" s="73">
        <v>2.3719754951402781</v>
      </c>
      <c r="AK11" s="73">
        <v>2.20350924622432</v>
      </c>
      <c r="AL11" s="73">
        <v>2.0427692238545188</v>
      </c>
      <c r="AM11" s="73">
        <v>2.0603895126574341</v>
      </c>
      <c r="AN11" s="73">
        <v>2.0786090288421244</v>
      </c>
      <c r="AO11" s="73">
        <v>2.0941451642019073</v>
      </c>
      <c r="AP11" s="73">
        <v>2.1072054273136387</v>
      </c>
      <c r="AQ11" s="73">
        <v>2.118604911835575</v>
      </c>
      <c r="AR11" s="73">
        <v>2.1059873774269997</v>
      </c>
      <c r="AS11" s="73">
        <v>2.0939805829259028</v>
      </c>
      <c r="AT11" s="73">
        <v>2.0811316862980878</v>
      </c>
      <c r="AU11" s="73">
        <v>2.068184692572804</v>
      </c>
      <c r="AV11" s="73">
        <v>2.0536869090041576</v>
      </c>
      <c r="AW11" s="73">
        <v>2.0424877483881541</v>
      </c>
      <c r="AX11" s="73">
        <v>2.0299968203908403</v>
      </c>
      <c r="AY11" s="73">
        <v>2.0159697029815189</v>
      </c>
      <c r="AZ11" s="73">
        <v>2.0032882707960193</v>
      </c>
      <c r="BA11" s="73">
        <v>1.9904965393502791</v>
      </c>
    </row>
    <row r="12" spans="1:54" s="7" customFormat="1" x14ac:dyDescent="0.25">
      <c r="A12" s="80"/>
      <c r="B12" s="48" t="s">
        <v>150</v>
      </c>
      <c r="C12" s="66">
        <v>12.836043464181477</v>
      </c>
      <c r="D12" s="66">
        <v>14.248062095689198</v>
      </c>
      <c r="E12" s="66">
        <v>15.54889077446621</v>
      </c>
      <c r="F12" s="66">
        <v>16.228886267095415</v>
      </c>
      <c r="G12" s="66">
        <v>15.756699540670764</v>
      </c>
      <c r="H12" s="66">
        <v>16.339986437610545</v>
      </c>
      <c r="I12" s="66">
        <v>17.041824611457837</v>
      </c>
      <c r="J12" s="66">
        <v>16.994289036156811</v>
      </c>
      <c r="K12" s="66">
        <v>16.499223532505145</v>
      </c>
      <c r="L12" s="66">
        <v>16.189582283500933</v>
      </c>
      <c r="M12" s="66">
        <v>16.574536289767245</v>
      </c>
      <c r="N12" s="66">
        <v>17.774173955047175</v>
      </c>
      <c r="O12" s="66">
        <v>17.846618469722575</v>
      </c>
      <c r="P12" s="66">
        <v>17.392560076040727</v>
      </c>
      <c r="Q12" s="66">
        <v>18.245205435099123</v>
      </c>
      <c r="R12" s="66">
        <v>17.198690225590724</v>
      </c>
      <c r="S12" s="66">
        <v>17.108299022417178</v>
      </c>
      <c r="T12" s="66">
        <v>17.659660750442558</v>
      </c>
      <c r="U12" s="66">
        <v>17.779178843196881</v>
      </c>
      <c r="V12" s="66">
        <v>17.153131137241527</v>
      </c>
      <c r="W12" s="66">
        <v>17.346964529690894</v>
      </c>
      <c r="X12" s="66">
        <v>17.516661903571286</v>
      </c>
      <c r="Y12" s="66">
        <v>16.479339825365908</v>
      </c>
      <c r="Z12" s="66">
        <v>14.364314395887654</v>
      </c>
      <c r="AA12" s="66">
        <v>14.182162408683233</v>
      </c>
      <c r="AB12" s="66">
        <v>13.84581793950426</v>
      </c>
      <c r="AC12" s="66">
        <v>13.788131004829788</v>
      </c>
      <c r="AD12" s="66">
        <v>13.459673674622621</v>
      </c>
      <c r="AE12" s="66">
        <v>13.171551322936006</v>
      </c>
      <c r="AF12" s="66">
        <v>12.891050255660257</v>
      </c>
      <c r="AG12" s="66">
        <v>12.829726988420108</v>
      </c>
      <c r="AH12" s="66">
        <v>12.652530228383377</v>
      </c>
      <c r="AI12" s="73">
        <v>13.056602704214736</v>
      </c>
      <c r="AJ12" s="73">
        <v>13.647187037123334</v>
      </c>
      <c r="AK12" s="73">
        <v>14.170570534471755</v>
      </c>
      <c r="AL12" s="73">
        <v>14.681983004844515</v>
      </c>
      <c r="AM12" s="73">
        <v>14.157388247651076</v>
      </c>
      <c r="AN12" s="73">
        <v>13.637271971388513</v>
      </c>
      <c r="AO12" s="73">
        <v>13.123492642220492</v>
      </c>
      <c r="AP12" s="73">
        <v>12.618174659916122</v>
      </c>
      <c r="AQ12" s="73">
        <v>12.121317995048168</v>
      </c>
      <c r="AR12" s="73">
        <v>12.010903406435643</v>
      </c>
      <c r="AS12" s="73">
        <v>11.898791577851398</v>
      </c>
      <c r="AT12" s="73">
        <v>11.78737226581741</v>
      </c>
      <c r="AU12" s="73">
        <v>11.676114315639293</v>
      </c>
      <c r="AV12" s="73">
        <v>11.565814473537841</v>
      </c>
      <c r="AW12" s="73">
        <v>11.455941673913712</v>
      </c>
      <c r="AX12" s="73">
        <v>11.346495805719115</v>
      </c>
      <c r="AY12" s="73">
        <v>11.237742508771847</v>
      </c>
      <c r="AZ12" s="73">
        <v>11.129416096798842</v>
      </c>
      <c r="BA12" s="73">
        <v>11.021251272138528</v>
      </c>
    </row>
    <row r="13" spans="1:54" s="7" customFormat="1" x14ac:dyDescent="0.25">
      <c r="A13" s="80" t="s">
        <v>256</v>
      </c>
      <c r="B13" s="48" t="s">
        <v>150</v>
      </c>
      <c r="C13" s="66">
        <v>5.8328826148109171E-2</v>
      </c>
      <c r="D13" s="66">
        <v>6.7579839958286342E-2</v>
      </c>
      <c r="E13" s="66">
        <v>6.4996196048669783E-2</v>
      </c>
      <c r="F13" s="66">
        <v>5.6010932820413133E-2</v>
      </c>
      <c r="G13" s="66">
        <v>5.0749223590984875E-2</v>
      </c>
      <c r="H13" s="66">
        <v>5.121219308613572E-2</v>
      </c>
      <c r="I13" s="66">
        <v>5.9680422947274908E-2</v>
      </c>
      <c r="J13" s="66">
        <v>6.0875158371438851E-2</v>
      </c>
      <c r="K13" s="66">
        <v>6.4040306180940559E-2</v>
      </c>
      <c r="L13" s="66">
        <v>6.7078543492868056E-2</v>
      </c>
      <c r="M13" s="66">
        <v>7.0845881613359557E-2</v>
      </c>
      <c r="N13" s="66">
        <v>7.5261732376455462E-2</v>
      </c>
      <c r="O13" s="66">
        <v>7.4528824252964157E-2</v>
      </c>
      <c r="P13" s="66">
        <v>7.6787831109785709E-2</v>
      </c>
      <c r="Q13" s="66">
        <v>7.8810784441119205E-2</v>
      </c>
      <c r="R13" s="66">
        <v>8.0121135328573387E-2</v>
      </c>
      <c r="S13" s="66">
        <v>8.1056465695695509E-2</v>
      </c>
      <c r="T13" s="66">
        <v>7.8549348816116332E-2</v>
      </c>
      <c r="U13" s="66">
        <v>7.4552937247503254E-2</v>
      </c>
      <c r="V13" s="66">
        <v>7.330413795137268E-2</v>
      </c>
      <c r="W13" s="66">
        <v>7.0436595258682538E-2</v>
      </c>
      <c r="X13" s="66">
        <v>5.934842508562066E-2</v>
      </c>
      <c r="Y13" s="66">
        <v>5.485471119885308E-2</v>
      </c>
      <c r="Z13" s="66">
        <v>5.368455346776415E-2</v>
      </c>
      <c r="AA13" s="66">
        <v>5.3408865035011473E-2</v>
      </c>
      <c r="AB13" s="66">
        <v>5.1068549572833549E-2</v>
      </c>
      <c r="AC13" s="66">
        <v>5.0357771355791711E-2</v>
      </c>
      <c r="AD13" s="66">
        <v>4.9646993138749873E-2</v>
      </c>
      <c r="AE13" s="66">
        <v>4.9776943192954871E-2</v>
      </c>
      <c r="AF13" s="66">
        <v>5.3323850980858657E-2</v>
      </c>
      <c r="AG13" s="66">
        <v>4.8603749245646172E-2</v>
      </c>
      <c r="AH13" s="66">
        <v>4.7574471947153286E-2</v>
      </c>
      <c r="AI13" s="73">
        <v>4.7574471947153286E-2</v>
      </c>
      <c r="AJ13" s="73">
        <v>4.7574471947153286E-2</v>
      </c>
      <c r="AK13" s="73">
        <v>4.7574471947153286E-2</v>
      </c>
      <c r="AL13" s="73">
        <v>4.7574471947153286E-2</v>
      </c>
      <c r="AM13" s="73">
        <v>4.7574471947153286E-2</v>
      </c>
      <c r="AN13" s="73">
        <v>4.7574471947153286E-2</v>
      </c>
      <c r="AO13" s="73">
        <v>4.7574471947153286E-2</v>
      </c>
      <c r="AP13" s="73">
        <v>4.7574471947153286E-2</v>
      </c>
      <c r="AQ13" s="73">
        <v>4.7574471947153286E-2</v>
      </c>
      <c r="AR13" s="73">
        <v>4.7574471947153286E-2</v>
      </c>
      <c r="AS13" s="73">
        <v>4.7574471947153286E-2</v>
      </c>
      <c r="AT13" s="73">
        <v>4.7574471947153286E-2</v>
      </c>
      <c r="AU13" s="73">
        <v>4.7574471947153286E-2</v>
      </c>
      <c r="AV13" s="73">
        <v>4.7574471947153286E-2</v>
      </c>
      <c r="AW13" s="73">
        <v>4.7574471947153286E-2</v>
      </c>
      <c r="AX13" s="73">
        <v>4.7574471947153286E-2</v>
      </c>
      <c r="AY13" s="73">
        <v>4.7574471947153286E-2</v>
      </c>
      <c r="AZ13" s="73">
        <v>4.7574471947153286E-2</v>
      </c>
      <c r="BA13" s="73">
        <v>4.7574471947153286E-2</v>
      </c>
    </row>
    <row r="14" spans="1:54" s="7" customFormat="1" x14ac:dyDescent="0.25">
      <c r="A14" s="80" t="s">
        <v>2</v>
      </c>
      <c r="B14" s="48" t="s">
        <v>43</v>
      </c>
      <c r="C14" s="66">
        <v>14.075110644109595</v>
      </c>
      <c r="D14" s="66">
        <v>13.818062553573004</v>
      </c>
      <c r="E14" s="66">
        <v>14.478682476771937</v>
      </c>
      <c r="F14" s="66">
        <v>14.540176286686499</v>
      </c>
      <c r="G14" s="66">
        <v>13.382372922699739</v>
      </c>
      <c r="H14" s="66">
        <v>13.19766383044256</v>
      </c>
      <c r="I14" s="66">
        <v>12.642516425239013</v>
      </c>
      <c r="J14" s="66">
        <v>12.841005732032093</v>
      </c>
      <c r="K14" s="66">
        <v>12.5823687266804</v>
      </c>
      <c r="L14" s="66">
        <v>11.703665820492779</v>
      </c>
      <c r="M14" s="66">
        <v>11.82944461768327</v>
      </c>
      <c r="N14" s="66">
        <v>11.979515347465208</v>
      </c>
      <c r="O14" s="66">
        <v>12.350667009424367</v>
      </c>
      <c r="P14" s="66">
        <v>12.871887884539847</v>
      </c>
      <c r="Q14" s="66">
        <v>12.876308928807704</v>
      </c>
      <c r="R14" s="66">
        <v>12.901140131104583</v>
      </c>
      <c r="S14" s="66">
        <v>13.19838052693259</v>
      </c>
      <c r="T14" s="66">
        <v>14.179651368779687</v>
      </c>
      <c r="U14" s="66">
        <v>13.206462381363373</v>
      </c>
      <c r="V14" s="66">
        <v>13.85113304833248</v>
      </c>
      <c r="W14" s="66">
        <v>14.387797955026437</v>
      </c>
      <c r="X14" s="66">
        <v>13.911683233041131</v>
      </c>
      <c r="Y14" s="66">
        <v>13.321472168913109</v>
      </c>
      <c r="Z14" s="66">
        <v>12.777756502662852</v>
      </c>
      <c r="AA14" s="66">
        <v>13.517862054211385</v>
      </c>
      <c r="AB14" s="66">
        <v>13.5324201152693</v>
      </c>
      <c r="AC14" s="66">
        <v>13.011160122666094</v>
      </c>
      <c r="AD14" s="66">
        <v>13.130340707449566</v>
      </c>
      <c r="AE14" s="66">
        <v>13.549802867128095</v>
      </c>
      <c r="AF14" s="66">
        <v>13.144583988823413</v>
      </c>
      <c r="AG14" s="66">
        <v>14.119066405848917</v>
      </c>
      <c r="AH14" s="66">
        <v>14.100133117072135</v>
      </c>
      <c r="AI14" s="73">
        <v>11.99354725412806</v>
      </c>
      <c r="AJ14" s="73">
        <v>10.003621172871554</v>
      </c>
      <c r="AK14" s="73">
        <v>10.186643430053508</v>
      </c>
      <c r="AL14" s="73">
        <v>10.109922599747376</v>
      </c>
      <c r="AM14" s="73">
        <v>10.032230543160358</v>
      </c>
      <c r="AN14" s="73">
        <v>9.9821912987731398</v>
      </c>
      <c r="AO14" s="73">
        <v>9.8287448560969661</v>
      </c>
      <c r="AP14" s="73">
        <v>9.7110206516426416</v>
      </c>
      <c r="AQ14" s="73">
        <v>9.5732341669597343</v>
      </c>
      <c r="AR14" s="73">
        <v>9.6322099968435086</v>
      </c>
      <c r="AS14" s="73">
        <v>9.7139133000547506</v>
      </c>
      <c r="AT14" s="73">
        <v>9.8568946118018044</v>
      </c>
      <c r="AU14" s="73">
        <v>9.9166862820229991</v>
      </c>
      <c r="AV14" s="73">
        <v>10.024928707906733</v>
      </c>
      <c r="AW14" s="73">
        <v>10.049588597400707</v>
      </c>
      <c r="AX14" s="73">
        <v>10.051303375515136</v>
      </c>
      <c r="AY14" s="73">
        <v>10.066372252881189</v>
      </c>
      <c r="AZ14" s="73">
        <v>10.068050024122163</v>
      </c>
      <c r="BA14" s="73">
        <v>10.080109341895282</v>
      </c>
    </row>
    <row r="15" spans="1:54" s="7" customFormat="1" x14ac:dyDescent="0.25">
      <c r="A15" s="80"/>
      <c r="B15" s="48" t="s">
        <v>150</v>
      </c>
      <c r="C15" s="66">
        <v>3.4197941501867009</v>
      </c>
      <c r="D15" s="66">
        <v>3.7098597899180552</v>
      </c>
      <c r="E15" s="66">
        <v>4.4288854137053466</v>
      </c>
      <c r="F15" s="66">
        <v>5.0991553022151885</v>
      </c>
      <c r="G15" s="66">
        <v>5.2800591454889192</v>
      </c>
      <c r="H15" s="66">
        <v>6.1666755146821064</v>
      </c>
      <c r="I15" s="66">
        <v>6.8747666806738748</v>
      </c>
      <c r="J15" s="66">
        <v>8.0579511727109274</v>
      </c>
      <c r="K15" s="66">
        <v>8.9867285338572103</v>
      </c>
      <c r="L15" s="66">
        <v>9.4985611358917268</v>
      </c>
      <c r="M15" s="66">
        <v>10.502939419796824</v>
      </c>
      <c r="N15" s="66">
        <v>11.573536072519747</v>
      </c>
      <c r="O15" s="66">
        <v>12.517736918316565</v>
      </c>
      <c r="P15" s="66">
        <v>13.603201096554034</v>
      </c>
      <c r="Q15" s="66">
        <v>13.683185392789911</v>
      </c>
      <c r="R15" s="66">
        <v>10.502108790761671</v>
      </c>
      <c r="S15" s="66">
        <v>7.1901552998291489</v>
      </c>
      <c r="T15" s="66">
        <v>4.1747156920332111</v>
      </c>
      <c r="U15" s="66">
        <v>3.5211396469551137</v>
      </c>
      <c r="V15" s="66">
        <v>3.3335033256455877</v>
      </c>
      <c r="W15" s="66">
        <v>3.3270262644401911</v>
      </c>
      <c r="X15" s="66">
        <v>2.9824688027017849</v>
      </c>
      <c r="Y15" s="66">
        <v>2.6951618218171851</v>
      </c>
      <c r="Z15" s="66">
        <v>2.7102950187509172</v>
      </c>
      <c r="AA15" s="66">
        <v>2.6304657526423445</v>
      </c>
      <c r="AB15" s="66">
        <v>2.5400544660019397</v>
      </c>
      <c r="AC15" s="66">
        <v>2.4137542414687561</v>
      </c>
      <c r="AD15" s="66">
        <v>2.4186278017195124</v>
      </c>
      <c r="AE15" s="66">
        <v>2.7213762286253207</v>
      </c>
      <c r="AF15" s="66">
        <v>2.2311233756365483</v>
      </c>
      <c r="AG15" s="66">
        <v>1.9269732859188538</v>
      </c>
      <c r="AH15" s="66">
        <v>1.9179124045018139</v>
      </c>
      <c r="AI15" s="73">
        <v>1.6769464575197954</v>
      </c>
      <c r="AJ15" s="73">
        <v>1.6157327274826969</v>
      </c>
      <c r="AK15" s="73">
        <v>1.5883407145720434</v>
      </c>
      <c r="AL15" s="73">
        <v>1.5251504235599118</v>
      </c>
      <c r="AM15" s="73">
        <v>1.4564630890083807</v>
      </c>
      <c r="AN15" s="73">
        <v>1.3917908630761375</v>
      </c>
      <c r="AO15" s="73">
        <v>1.3213256270390001</v>
      </c>
      <c r="AP15" s="73">
        <v>1.2526045204127261</v>
      </c>
      <c r="AQ15" s="73">
        <v>1.1848309186477992</v>
      </c>
      <c r="AR15" s="73">
        <v>1.1696861395133109</v>
      </c>
      <c r="AS15" s="73">
        <v>1.1538603965097223</v>
      </c>
      <c r="AT15" s="73">
        <v>1.1349520536972115</v>
      </c>
      <c r="AU15" s="73">
        <v>1.1184697570385984</v>
      </c>
      <c r="AV15" s="73">
        <v>1.1017805971613415</v>
      </c>
      <c r="AW15" s="73">
        <v>1.0851637555025044</v>
      </c>
      <c r="AX15" s="73">
        <v>1.0674875720735613</v>
      </c>
      <c r="AY15" s="73">
        <v>1.0497730761999526</v>
      </c>
      <c r="AZ15" s="73">
        <v>1.0319322337720578</v>
      </c>
      <c r="BA15" s="73">
        <v>1.0150734240376256</v>
      </c>
    </row>
    <row r="16" spans="1:54" s="7" customFormat="1" x14ac:dyDescent="0.25">
      <c r="A16" s="80" t="s">
        <v>3</v>
      </c>
      <c r="B16" s="48" t="s">
        <v>43</v>
      </c>
      <c r="C16" s="66">
        <v>4.01194922620844</v>
      </c>
      <c r="D16" s="66">
        <v>4.3844811441741376</v>
      </c>
      <c r="E16" s="66">
        <v>4.8906567283768059</v>
      </c>
      <c r="F16" s="66">
        <v>5.4152049435561942</v>
      </c>
      <c r="G16" s="66">
        <v>5.5031508502024256</v>
      </c>
      <c r="H16" s="66">
        <v>5.4977973502402371</v>
      </c>
      <c r="I16" s="66">
        <v>5.6029477852379159</v>
      </c>
      <c r="J16" s="66">
        <v>5.8794929782973933</v>
      </c>
      <c r="K16" s="66">
        <v>6.4695088286337601</v>
      </c>
      <c r="L16" s="66">
        <v>6.500017379066831</v>
      </c>
      <c r="M16" s="66">
        <v>6.4085504952633467</v>
      </c>
      <c r="N16" s="66">
        <v>6.6799814108953663</v>
      </c>
      <c r="O16" s="66">
        <v>6.9751414846078115</v>
      </c>
      <c r="P16" s="66">
        <v>7.0061258407609399</v>
      </c>
      <c r="Q16" s="66">
        <v>7.2610299829648959</v>
      </c>
      <c r="R16" s="66">
        <v>8.0904997527923861</v>
      </c>
      <c r="S16" s="66">
        <v>7.4488031637677308</v>
      </c>
      <c r="T16" s="66">
        <v>8.5481208954220893</v>
      </c>
      <c r="U16" s="66">
        <v>8.6361634416277031</v>
      </c>
      <c r="V16" s="66">
        <v>8.8510759892295354</v>
      </c>
      <c r="W16" s="66">
        <v>9.2032866704172029</v>
      </c>
      <c r="X16" s="66">
        <v>9.4632492504301116</v>
      </c>
      <c r="Y16" s="66">
        <v>9.3323192871297689</v>
      </c>
      <c r="Z16" s="66">
        <v>8.4047917899757874</v>
      </c>
      <c r="AA16" s="66">
        <v>8.609147479818958</v>
      </c>
      <c r="AB16" s="66">
        <v>8.8910938572628027</v>
      </c>
      <c r="AC16" s="66">
        <v>9.1169175558449567</v>
      </c>
      <c r="AD16" s="66">
        <v>9.0254807530316334</v>
      </c>
      <c r="AE16" s="66">
        <v>9.1625273340900186</v>
      </c>
      <c r="AF16" s="66">
        <v>8.9921361855375075</v>
      </c>
      <c r="AG16" s="66">
        <v>9.1633433749114825</v>
      </c>
      <c r="AH16" s="66">
        <v>8.3972733764764307</v>
      </c>
      <c r="AI16" s="73">
        <v>7.0208268606923987</v>
      </c>
      <c r="AJ16" s="73">
        <v>5.3280298000935469</v>
      </c>
      <c r="AK16" s="73">
        <v>5.2949937284212929</v>
      </c>
      <c r="AL16" s="73">
        <v>5.3089626930613578</v>
      </c>
      <c r="AM16" s="73">
        <v>5.287208198226363</v>
      </c>
      <c r="AN16" s="73">
        <v>5.2285137888312594</v>
      </c>
      <c r="AO16" s="73">
        <v>5.1443712352188271</v>
      </c>
      <c r="AP16" s="73">
        <v>5.0406178978155536</v>
      </c>
      <c r="AQ16" s="73">
        <v>4.9179347060135186</v>
      </c>
      <c r="AR16" s="73">
        <v>4.855299748775086</v>
      </c>
      <c r="AS16" s="73">
        <v>4.8627797173822236</v>
      </c>
      <c r="AT16" s="73">
        <v>4.385602639418563</v>
      </c>
      <c r="AU16" s="73">
        <v>4.3685247737443955</v>
      </c>
      <c r="AV16" s="73">
        <v>4.4119799290245734</v>
      </c>
      <c r="AW16" s="73">
        <v>4.3484945601192821</v>
      </c>
      <c r="AX16" s="73">
        <v>4.2798873525015431</v>
      </c>
      <c r="AY16" s="73">
        <v>3.6872244275406034</v>
      </c>
      <c r="AZ16" s="73">
        <v>3.6284946808857459</v>
      </c>
      <c r="BA16" s="73">
        <v>3.5718583623790723</v>
      </c>
    </row>
    <row r="17" spans="1:53" s="7" customFormat="1" x14ac:dyDescent="0.25">
      <c r="A17" s="80"/>
      <c r="B17" s="48" t="s">
        <v>150</v>
      </c>
      <c r="C17" s="66">
        <v>0.49346998886766391</v>
      </c>
      <c r="D17" s="66">
        <v>0.50321570267533511</v>
      </c>
      <c r="E17" s="66">
        <v>0.52251922028897435</v>
      </c>
      <c r="F17" s="66">
        <v>0.58368259050900884</v>
      </c>
      <c r="G17" s="66">
        <v>0.59720309320263676</v>
      </c>
      <c r="H17" s="66">
        <v>0.60416682110982878</v>
      </c>
      <c r="I17" s="66">
        <v>0.61721856427315014</v>
      </c>
      <c r="J17" s="66">
        <v>0.65443605701444307</v>
      </c>
      <c r="K17" s="66">
        <v>0.72641482581916306</v>
      </c>
      <c r="L17" s="66">
        <v>0.73615663121624908</v>
      </c>
      <c r="M17" s="66">
        <v>0.72579758958825358</v>
      </c>
      <c r="N17" s="66">
        <v>0.75891867831454618</v>
      </c>
      <c r="O17" s="66">
        <v>0.79203674769629062</v>
      </c>
      <c r="P17" s="66">
        <v>0.79555506333944903</v>
      </c>
      <c r="Q17" s="66">
        <v>0.82666608933614882</v>
      </c>
      <c r="R17" s="66">
        <v>0.562816327442758</v>
      </c>
      <c r="S17" s="66">
        <v>0.45407150407113245</v>
      </c>
      <c r="T17" s="66">
        <v>0.38892593279743259</v>
      </c>
      <c r="U17" s="66">
        <v>0.30241998261427283</v>
      </c>
      <c r="V17" s="66">
        <v>0.22912490045006975</v>
      </c>
      <c r="W17" s="66">
        <v>0.23824246299262425</v>
      </c>
      <c r="X17" s="66">
        <v>0.17729600773124232</v>
      </c>
      <c r="Y17" s="66">
        <v>0.16086482501115673</v>
      </c>
      <c r="Z17" s="66">
        <v>0.16901205863934543</v>
      </c>
      <c r="AA17" s="66">
        <v>0.22476779035955355</v>
      </c>
      <c r="AB17" s="66">
        <v>0.17655255467274691</v>
      </c>
      <c r="AC17" s="66">
        <v>0.15397357593298627</v>
      </c>
      <c r="AD17" s="66">
        <v>0.13976523947011912</v>
      </c>
      <c r="AE17" s="66">
        <v>0.28469436251196883</v>
      </c>
      <c r="AF17" s="66">
        <v>0.26444879265084809</v>
      </c>
      <c r="AG17" s="66">
        <v>0.21496784315699419</v>
      </c>
      <c r="AH17" s="66">
        <v>1.827863122245857</v>
      </c>
      <c r="AI17" s="73">
        <v>1.5899138454672168</v>
      </c>
      <c r="AJ17" s="73">
        <v>1.3406030341039523</v>
      </c>
      <c r="AK17" s="73">
        <v>1.1853696615152636</v>
      </c>
      <c r="AL17" s="73">
        <v>1.0297082397918025</v>
      </c>
      <c r="AM17" s="73">
        <v>0.85469072255878276</v>
      </c>
      <c r="AN17" s="73">
        <v>0.67773331080528254</v>
      </c>
      <c r="AO17" s="73">
        <v>0.50015472877324896</v>
      </c>
      <c r="AP17" s="73">
        <v>0.32098821634988095</v>
      </c>
      <c r="AQ17" s="73">
        <v>0.14167902111169461</v>
      </c>
      <c r="AR17" s="73">
        <v>0.14164160858130787</v>
      </c>
      <c r="AS17" s="73">
        <v>0.14158325428466861</v>
      </c>
      <c r="AT17" s="73">
        <v>0.13667355108452503</v>
      </c>
      <c r="AU17" s="73">
        <v>0.13643926397113637</v>
      </c>
      <c r="AV17" s="73">
        <v>0.13617622552854172</v>
      </c>
      <c r="AW17" s="73">
        <v>0.13586957519641504</v>
      </c>
      <c r="AX17" s="73">
        <v>0.13553024925898099</v>
      </c>
      <c r="AY17" s="73">
        <v>0.13046995634443373</v>
      </c>
      <c r="AZ17" s="73">
        <v>0.13006661735330283</v>
      </c>
      <c r="BA17" s="73">
        <v>0.12961977281455581</v>
      </c>
    </row>
    <row r="18" spans="1:53" s="7" customFormat="1" x14ac:dyDescent="0.25">
      <c r="A18" s="80" t="s">
        <v>4</v>
      </c>
      <c r="B18" s="48" t="s">
        <v>43</v>
      </c>
      <c r="C18" s="75">
        <v>21.503079769831366</v>
      </c>
      <c r="D18" s="75">
        <v>23.41632591438756</v>
      </c>
      <c r="E18" s="75">
        <v>26.023947003839446</v>
      </c>
      <c r="F18" s="75">
        <v>29.041154145805727</v>
      </c>
      <c r="G18" s="75">
        <v>29.645437520806443</v>
      </c>
      <c r="H18" s="75">
        <v>29.629668825381316</v>
      </c>
      <c r="I18" s="75">
        <v>30.145348339757547</v>
      </c>
      <c r="J18" s="75">
        <v>31.406918338034842</v>
      </c>
      <c r="K18" s="75">
        <v>34.186277566213469</v>
      </c>
      <c r="L18" s="75">
        <v>34.559660794754613</v>
      </c>
      <c r="M18" s="75">
        <v>34.098483574007069</v>
      </c>
      <c r="N18" s="75">
        <v>36.082401287572218</v>
      </c>
      <c r="O18" s="75">
        <v>37.84696754898885</v>
      </c>
      <c r="P18" s="75">
        <v>37.790228365119326</v>
      </c>
      <c r="Q18" s="75">
        <v>39.495420725874709</v>
      </c>
      <c r="R18" s="75">
        <v>36.242959607124938</v>
      </c>
      <c r="S18" s="75">
        <v>35.02703088886124</v>
      </c>
      <c r="T18" s="75">
        <v>35.895510668548951</v>
      </c>
      <c r="U18" s="75">
        <v>33.656680030790405</v>
      </c>
      <c r="V18" s="75">
        <v>32.940654070723099</v>
      </c>
      <c r="W18" s="75">
        <v>33.873291726852216</v>
      </c>
      <c r="X18" s="75">
        <v>34.570654560318651</v>
      </c>
      <c r="Y18" s="75">
        <v>32.185380530676163</v>
      </c>
      <c r="Z18" s="75">
        <v>32.546308976757906</v>
      </c>
      <c r="AA18" s="75">
        <v>33.374888628289618</v>
      </c>
      <c r="AB18" s="75">
        <v>32.624428118650755</v>
      </c>
      <c r="AC18" s="75">
        <v>32.270721221353107</v>
      </c>
      <c r="AD18" s="75">
        <v>31.446900301933191</v>
      </c>
      <c r="AE18" s="75">
        <v>32.38664288439481</v>
      </c>
      <c r="AF18" s="75">
        <v>30.181325077837201</v>
      </c>
      <c r="AG18" s="75">
        <v>35.458977004925586</v>
      </c>
      <c r="AH18" s="75">
        <v>32.855520587260969</v>
      </c>
      <c r="AI18" s="77">
        <v>34.523979494700896</v>
      </c>
      <c r="AJ18" s="77">
        <v>27.158359763072241</v>
      </c>
      <c r="AK18" s="77">
        <v>25.69690672059302</v>
      </c>
      <c r="AL18" s="77">
        <v>26.100981349891235</v>
      </c>
      <c r="AM18" s="77">
        <v>25.989823434114893</v>
      </c>
      <c r="AN18" s="77">
        <v>25.12600171452657</v>
      </c>
      <c r="AO18" s="77">
        <v>24.625155149298426</v>
      </c>
      <c r="AP18" s="77">
        <v>23.684687981453884</v>
      </c>
      <c r="AQ18" s="77">
        <v>23.120194062603961</v>
      </c>
      <c r="AR18" s="77">
        <v>22.379892367943672</v>
      </c>
      <c r="AS18" s="77">
        <v>21.765531399284498</v>
      </c>
      <c r="AT18" s="77">
        <v>21.652144261102467</v>
      </c>
      <c r="AU18" s="77">
        <v>20.993040739181534</v>
      </c>
      <c r="AV18" s="77">
        <v>20.450214404697913</v>
      </c>
      <c r="AW18" s="77">
        <v>19.728938464527289</v>
      </c>
      <c r="AX18" s="77">
        <v>19.393265104057711</v>
      </c>
      <c r="AY18" s="77">
        <v>18.675344648656033</v>
      </c>
      <c r="AZ18" s="77">
        <v>18.356107132066828</v>
      </c>
      <c r="BA18" s="77">
        <v>17.681945834608978</v>
      </c>
    </row>
    <row r="19" spans="1:53" s="7" customFormat="1" x14ac:dyDescent="0.25">
      <c r="A19" s="80"/>
      <c r="B19" s="48" t="s">
        <v>150</v>
      </c>
      <c r="C19" s="75">
        <v>2.9720212668255899</v>
      </c>
      <c r="D19" s="75">
        <v>3.3289906034407508</v>
      </c>
      <c r="E19" s="75">
        <v>3.8573374281037327</v>
      </c>
      <c r="F19" s="75">
        <v>4.0164997932772195</v>
      </c>
      <c r="G19" s="75">
        <v>3.8790299433696172</v>
      </c>
      <c r="H19" s="75">
        <v>3.5945242652276885</v>
      </c>
      <c r="I19" s="75">
        <v>3.4203967722920376</v>
      </c>
      <c r="J19" s="75">
        <v>3.2773308399552934</v>
      </c>
      <c r="K19" s="75">
        <v>3.3458268244715779</v>
      </c>
      <c r="L19" s="75">
        <v>3.0862757081895285</v>
      </c>
      <c r="M19" s="75">
        <v>3.0420828797604815</v>
      </c>
      <c r="N19" s="75">
        <v>3.1485549396081653</v>
      </c>
      <c r="O19" s="75">
        <v>3.2640872891143999</v>
      </c>
      <c r="P19" s="75">
        <v>3.2366591142103571</v>
      </c>
      <c r="Q19" s="75">
        <v>3.3249648351303063</v>
      </c>
      <c r="R19" s="75">
        <v>3.3772991637084786</v>
      </c>
      <c r="S19" s="75">
        <v>3.6178806252913458</v>
      </c>
      <c r="T19" s="75">
        <v>3.870865222878376</v>
      </c>
      <c r="U19" s="75">
        <v>2.8393322429200243</v>
      </c>
      <c r="V19" s="75">
        <v>1.9865406085497348</v>
      </c>
      <c r="W19" s="75">
        <v>2.0381481112801181</v>
      </c>
      <c r="X19" s="75">
        <v>1.6503336155280839</v>
      </c>
      <c r="Y19" s="75">
        <v>1.3116356943510825</v>
      </c>
      <c r="Z19" s="75">
        <v>1.3106367929426532</v>
      </c>
      <c r="AA19" s="75">
        <v>1.1979293661549968</v>
      </c>
      <c r="AB19" s="75">
        <v>0.96394626488833068</v>
      </c>
      <c r="AC19" s="75">
        <v>0.84042909237074936</v>
      </c>
      <c r="AD19" s="75">
        <v>0.77345110262028793</v>
      </c>
      <c r="AE19" s="75">
        <v>0.82967958002676989</v>
      </c>
      <c r="AF19" s="75">
        <v>0.78561796328924605</v>
      </c>
      <c r="AG19" s="75">
        <v>0.64636842916358295</v>
      </c>
      <c r="AH19" s="75">
        <v>0.70442486754578559</v>
      </c>
      <c r="AI19" s="73">
        <v>0.69864733320282668</v>
      </c>
      <c r="AJ19" s="73">
        <v>0.64353760670233739</v>
      </c>
      <c r="AK19" s="73">
        <v>0.60565333248969977</v>
      </c>
      <c r="AL19" s="73">
        <v>0.6016942167039977</v>
      </c>
      <c r="AM19" s="73">
        <v>0.59113159575523277</v>
      </c>
      <c r="AN19" s="73">
        <v>0.57246575540078326</v>
      </c>
      <c r="AO19" s="73">
        <v>0.55268613226553698</v>
      </c>
      <c r="AP19" s="73">
        <v>0.53337202619007251</v>
      </c>
      <c r="AQ19" s="73">
        <v>0.51561831077009479</v>
      </c>
      <c r="AR19" s="73">
        <v>0.51274445194146934</v>
      </c>
      <c r="AS19" s="73">
        <v>0.50986953933850043</v>
      </c>
      <c r="AT19" s="73">
        <v>0.50582329681112803</v>
      </c>
      <c r="AU19" s="73">
        <v>0.5019273840223436</v>
      </c>
      <c r="AV19" s="73">
        <v>0.49794007482808617</v>
      </c>
      <c r="AW19" s="73">
        <v>0.49398242154392119</v>
      </c>
      <c r="AX19" s="73">
        <v>0.48951642978414533</v>
      </c>
      <c r="AY19" s="73">
        <v>0.4851609574936106</v>
      </c>
      <c r="AZ19" s="73">
        <v>0.48052654254044991</v>
      </c>
      <c r="BA19" s="73">
        <v>0.47626756824453087</v>
      </c>
    </row>
    <row r="20" spans="1:53" s="7" customFormat="1" x14ac:dyDescent="0.25">
      <c r="A20" s="80" t="s">
        <v>126</v>
      </c>
      <c r="B20" s="48" t="s">
        <v>150</v>
      </c>
      <c r="C20" s="65">
        <v>4.3880546725698702E-3</v>
      </c>
      <c r="D20" s="65">
        <v>4.3292351334443917E-3</v>
      </c>
      <c r="E20" s="65">
        <v>4.270415594318914E-3</v>
      </c>
      <c r="F20" s="65">
        <v>4.2115960551934346E-3</v>
      </c>
      <c r="G20" s="65">
        <v>4.1527765160679587E-3</v>
      </c>
      <c r="H20" s="65">
        <v>4.0939569769424793E-3</v>
      </c>
      <c r="I20" s="65">
        <v>4.0351374378170017E-3</v>
      </c>
      <c r="J20" s="65">
        <v>3.9763178986915232E-3</v>
      </c>
      <c r="K20" s="65">
        <v>4.5387614519212189E-3</v>
      </c>
      <c r="L20" s="65">
        <v>4.7342413132934547E-3</v>
      </c>
      <c r="M20" s="65">
        <v>4.9531319365066764E-3</v>
      </c>
      <c r="N20" s="65">
        <v>5.5290366777949393E-3</v>
      </c>
      <c r="O20" s="65">
        <v>5.4020332948075929E-3</v>
      </c>
      <c r="P20" s="65">
        <v>5.8807833744557569E-3</v>
      </c>
      <c r="Q20" s="65">
        <v>6.3056887018696599E-3</v>
      </c>
      <c r="R20" s="65">
        <v>6.7293494633007276E-3</v>
      </c>
      <c r="S20" s="65">
        <v>7.1676440706537432E-3</v>
      </c>
      <c r="T20" s="65">
        <v>7.4999149995377754E-3</v>
      </c>
      <c r="U20" s="65">
        <v>8.3882611818008324E-3</v>
      </c>
      <c r="V20" s="65">
        <v>9.3156832667659912E-3</v>
      </c>
      <c r="W20" s="65">
        <v>9.4922135010921914E-3</v>
      </c>
      <c r="X20" s="65">
        <v>7.4482431901675486E-3</v>
      </c>
      <c r="Y20" s="65">
        <v>7.4353698677152146E-3</v>
      </c>
      <c r="Z20" s="65">
        <v>7.4868114195307161E-3</v>
      </c>
      <c r="AA20" s="65">
        <v>6.888656810596373E-3</v>
      </c>
      <c r="AB20" s="65">
        <v>6.4979160857361277E-3</v>
      </c>
      <c r="AC20" s="65">
        <v>6.4858121272854475E-3</v>
      </c>
      <c r="AD20" s="65">
        <v>6.4574644053903537E-3</v>
      </c>
      <c r="AE20" s="65">
        <v>5.9555650522977897E-3</v>
      </c>
      <c r="AF20" s="65">
        <v>6.7298482253315989E-3</v>
      </c>
      <c r="AG20" s="65">
        <v>5.9602553424653671E-3</v>
      </c>
      <c r="AH20" s="65">
        <v>5.8935986895273205E-3</v>
      </c>
      <c r="AI20" s="79">
        <v>5.8935986895273205E-3</v>
      </c>
      <c r="AJ20" s="79">
        <v>5.8935986895273205E-3</v>
      </c>
      <c r="AK20" s="79">
        <v>5.8935986895273205E-3</v>
      </c>
      <c r="AL20" s="79">
        <v>5.8935986895273205E-3</v>
      </c>
      <c r="AM20" s="79">
        <v>5.8935986895273205E-3</v>
      </c>
      <c r="AN20" s="79">
        <v>5.8935986895273205E-3</v>
      </c>
      <c r="AO20" s="79">
        <v>5.8935986895273205E-3</v>
      </c>
      <c r="AP20" s="79">
        <v>5.8935986895273205E-3</v>
      </c>
      <c r="AQ20" s="79">
        <v>5.8935986895273205E-3</v>
      </c>
      <c r="AR20" s="79">
        <v>5.8935986895273205E-3</v>
      </c>
      <c r="AS20" s="79">
        <v>5.8935986895273205E-3</v>
      </c>
      <c r="AT20" s="79">
        <v>5.8935986895273205E-3</v>
      </c>
      <c r="AU20" s="79">
        <v>5.8935986895273205E-3</v>
      </c>
      <c r="AV20" s="79">
        <v>5.8935986895273205E-3</v>
      </c>
      <c r="AW20" s="79">
        <v>5.8935986895273205E-3</v>
      </c>
      <c r="AX20" s="79">
        <v>5.8935986895273205E-3</v>
      </c>
      <c r="AY20" s="79">
        <v>5.8935986895273205E-3</v>
      </c>
      <c r="AZ20" s="79">
        <v>5.8935986895273205E-3</v>
      </c>
      <c r="BA20" s="79">
        <v>5.8935986895273205E-3</v>
      </c>
    </row>
    <row r="21" spans="1:53" s="7" customFormat="1" x14ac:dyDescent="0.25">
      <c r="A21" s="80" t="s">
        <v>127</v>
      </c>
      <c r="B21" s="48" t="s">
        <v>150</v>
      </c>
      <c r="C21" s="66">
        <v>0.593315745831</v>
      </c>
      <c r="D21" s="66">
        <v>0.59990814300689999</v>
      </c>
      <c r="E21" s="66">
        <v>0.60650054018279997</v>
      </c>
      <c r="F21" s="66">
        <v>0.61309293735869996</v>
      </c>
      <c r="G21" s="66">
        <v>0.61968533453460006</v>
      </c>
      <c r="H21" s="66">
        <v>0.62627773171049994</v>
      </c>
      <c r="I21" s="66">
        <v>0.63287012888640004</v>
      </c>
      <c r="J21" s="66">
        <v>0.63946252606229992</v>
      </c>
      <c r="K21" s="66">
        <v>0.64605492323820002</v>
      </c>
      <c r="L21" s="66">
        <v>0.65264732041410001</v>
      </c>
      <c r="M21" s="66">
        <v>0.65923971759</v>
      </c>
      <c r="N21" s="66">
        <v>0.68121437484299985</v>
      </c>
      <c r="O21" s="66">
        <v>0.70318903209600014</v>
      </c>
      <c r="P21" s="66">
        <v>0.72254336083875004</v>
      </c>
      <c r="Q21" s="66">
        <v>0.7444386141974999</v>
      </c>
      <c r="R21" s="66">
        <v>0.76633386755624999</v>
      </c>
      <c r="S21" s="66">
        <v>0.78822912091499997</v>
      </c>
      <c r="T21" s="66">
        <v>0.81012437427374995</v>
      </c>
      <c r="U21" s="66">
        <v>0.83201962763250004</v>
      </c>
      <c r="V21" s="66">
        <v>0.77728149423562498</v>
      </c>
      <c r="W21" s="66">
        <v>0.72254336083875004</v>
      </c>
      <c r="X21" s="66">
        <v>0.67875285412124997</v>
      </c>
      <c r="Y21" s="66">
        <v>0.67875285412124997</v>
      </c>
      <c r="Z21" s="66">
        <v>0.65685760076249999</v>
      </c>
      <c r="AA21" s="66">
        <v>0.65685760076249999</v>
      </c>
      <c r="AB21" s="66">
        <v>0.67875285412124997</v>
      </c>
      <c r="AC21" s="66">
        <v>0.71159573415937494</v>
      </c>
      <c r="AD21" s="66">
        <v>0.7444386141974999</v>
      </c>
      <c r="AE21" s="66">
        <v>0.76633386755624999</v>
      </c>
      <c r="AF21" s="66">
        <v>0.76633386755624999</v>
      </c>
      <c r="AG21" s="66">
        <v>0.85642269973451546</v>
      </c>
      <c r="AH21" s="66">
        <v>0.8571172157374124</v>
      </c>
      <c r="AI21" s="73">
        <v>0.8571172157374124</v>
      </c>
      <c r="AJ21" s="73">
        <v>0.8571172157374124</v>
      </c>
      <c r="AK21" s="73">
        <v>0.8571172157374124</v>
      </c>
      <c r="AL21" s="73">
        <v>0.8571172157374124</v>
      </c>
      <c r="AM21" s="73">
        <v>0.8571172157374124</v>
      </c>
      <c r="AN21" s="73">
        <v>0.8571172157374124</v>
      </c>
      <c r="AO21" s="73">
        <v>0.8571172157374124</v>
      </c>
      <c r="AP21" s="73">
        <v>0.8571172157374124</v>
      </c>
      <c r="AQ21" s="73">
        <v>0.8571172157374124</v>
      </c>
      <c r="AR21" s="73">
        <v>0.8571172157374124</v>
      </c>
      <c r="AS21" s="73">
        <v>0.8571172157374124</v>
      </c>
      <c r="AT21" s="73">
        <v>0.8571172157374124</v>
      </c>
      <c r="AU21" s="73">
        <v>0.8571172157374124</v>
      </c>
      <c r="AV21" s="73">
        <v>0.8571172157374124</v>
      </c>
      <c r="AW21" s="73">
        <v>0.8571172157374124</v>
      </c>
      <c r="AX21" s="73">
        <v>0.8571172157374124</v>
      </c>
      <c r="AY21" s="73">
        <v>0.8571172157374124</v>
      </c>
      <c r="AZ21" s="73">
        <v>0.8571172157374124</v>
      </c>
      <c r="BA21" s="73">
        <v>0.8571172157374124</v>
      </c>
    </row>
    <row r="22" spans="1:53" s="7" customFormat="1" x14ac:dyDescent="0.25">
      <c r="A22" s="80" t="s">
        <v>40</v>
      </c>
      <c r="B22" s="48" t="s">
        <v>43</v>
      </c>
      <c r="C22" s="66">
        <v>1.7173302404469119E-2</v>
      </c>
      <c r="D22" s="66">
        <v>1.391043724787808E-2</v>
      </c>
      <c r="E22" s="66">
        <v>1.264127121994464E-2</v>
      </c>
      <c r="F22" s="66">
        <v>1.358417508529536E-2</v>
      </c>
      <c r="G22" s="66">
        <v>1.6424023670308797E-2</v>
      </c>
      <c r="H22" s="66">
        <v>1.051168919463936E-2</v>
      </c>
      <c r="I22" s="66">
        <v>1.006816515187392E-2</v>
      </c>
      <c r="J22" s="66">
        <v>7.3811630168640003E-3</v>
      </c>
      <c r="K22" s="66">
        <v>5.8278365701919998E-3</v>
      </c>
      <c r="L22" s="66">
        <v>4.8210404098147199E-3</v>
      </c>
      <c r="M22" s="66">
        <v>4.7384144199100796E-3</v>
      </c>
      <c r="N22" s="66">
        <v>4.7508817411036804E-3</v>
      </c>
      <c r="O22" s="66">
        <v>3.8457614920233596E-3</v>
      </c>
      <c r="P22" s="66">
        <v>6.9046671316895999E-3</v>
      </c>
      <c r="Q22" s="66">
        <v>5.7932994074155206E-3</v>
      </c>
      <c r="R22" s="66">
        <v>6.9928807206585597E-3</v>
      </c>
      <c r="S22" s="66">
        <v>8.9147454206428799E-3</v>
      </c>
      <c r="T22" s="66">
        <v>9.9798709654425593E-3</v>
      </c>
      <c r="U22" s="66">
        <v>1.0572587302717441E-2</v>
      </c>
      <c r="V22" s="66">
        <v>8.6710940415590399E-3</v>
      </c>
      <c r="W22" s="66">
        <v>9.1488873176064009E-3</v>
      </c>
      <c r="X22" s="66">
        <v>1.041561125998848E-2</v>
      </c>
      <c r="Y22" s="66">
        <v>7.1187433685222399E-3</v>
      </c>
      <c r="Z22" s="66">
        <v>7.2524831101632003E-3</v>
      </c>
      <c r="AA22" s="66">
        <v>4.1795084547216E-3</v>
      </c>
      <c r="AB22" s="66">
        <v>4.5578451469823998E-3</v>
      </c>
      <c r="AC22" s="66">
        <v>3.7136180893593603E-3</v>
      </c>
      <c r="AD22" s="66">
        <v>1.8715805402112001E-3</v>
      </c>
      <c r="AE22" s="66">
        <v>1.69488898854912E-3</v>
      </c>
      <c r="AF22" s="66">
        <v>1.69162435233792E-3</v>
      </c>
      <c r="AG22" s="66">
        <v>1.8881088145919999E-4</v>
      </c>
      <c r="AH22" s="66">
        <v>4.4649238233600001E-5</v>
      </c>
      <c r="AI22" s="73">
        <v>2.0097179182079999E-4</v>
      </c>
      <c r="AJ22" s="73">
        <v>3.5197104983040003E-4</v>
      </c>
      <c r="AK22" s="73">
        <v>4.9927336018559993E-4</v>
      </c>
      <c r="AL22" s="73">
        <v>6.415614196992E-4</v>
      </c>
      <c r="AM22" s="73">
        <v>7.7942627642880004E-4</v>
      </c>
      <c r="AN22" s="73">
        <v>9.116896973184E-4</v>
      </c>
      <c r="AO22" s="73">
        <v>1.0416275565696001E-3</v>
      </c>
      <c r="AP22" s="73">
        <v>1.1692244019456E-3</v>
      </c>
      <c r="AQ22" s="73">
        <v>1.2937192107840001E-3</v>
      </c>
      <c r="AR22" s="73">
        <v>1.2784601269439999E-3</v>
      </c>
      <c r="AS22" s="73">
        <v>1.2624902402111999E-3</v>
      </c>
      <c r="AT22" s="73">
        <v>1.2471114015360002E-3</v>
      </c>
      <c r="AU22" s="73">
        <v>1.2320338814784E-3</v>
      </c>
      <c r="AV22" s="73">
        <v>1.2175280941824E-3</v>
      </c>
      <c r="AW22" s="73">
        <v>1.2035901765888E-3</v>
      </c>
      <c r="AX22" s="73">
        <v>1.1903476096512E-3</v>
      </c>
      <c r="AY22" s="73">
        <v>1.1770934535360001E-3</v>
      </c>
      <c r="AZ22" s="73">
        <v>1.164789609984E-3</v>
      </c>
      <c r="BA22" s="73">
        <v>1.1521960369919998E-3</v>
      </c>
    </row>
    <row r="23" spans="1:53" s="7" customFormat="1" x14ac:dyDescent="0.25">
      <c r="A23" s="80"/>
      <c r="B23" s="48" t="s">
        <v>150</v>
      </c>
      <c r="C23" s="66">
        <v>0.50350829499345728</v>
      </c>
      <c r="D23" s="66">
        <v>0.51177247493676448</v>
      </c>
      <c r="E23" s="66">
        <v>0.54538553629501418</v>
      </c>
      <c r="F23" s="66">
        <v>0.58869673879569573</v>
      </c>
      <c r="G23" s="66">
        <v>0.65982965291180173</v>
      </c>
      <c r="H23" s="66">
        <v>0.63116749273185047</v>
      </c>
      <c r="I23" s="66">
        <v>0.61486828984356678</v>
      </c>
      <c r="J23" s="66">
        <v>0.61635011099394543</v>
      </c>
      <c r="K23" s="66">
        <v>0.61835503318971763</v>
      </c>
      <c r="L23" s="66">
        <v>0.65990421102387864</v>
      </c>
      <c r="M23" s="66">
        <v>0.66001855136982335</v>
      </c>
      <c r="N23" s="66">
        <v>0.67374632215686525</v>
      </c>
      <c r="O23" s="66">
        <v>0.6626052986805071</v>
      </c>
      <c r="P23" s="66">
        <v>0.68555732137318726</v>
      </c>
      <c r="Q23" s="66">
        <v>0.70730403857257407</v>
      </c>
      <c r="R23" s="66">
        <v>0.66332830432593159</v>
      </c>
      <c r="S23" s="66">
        <v>0.58948775714006274</v>
      </c>
      <c r="T23" s="66">
        <v>0.58314801949370942</v>
      </c>
      <c r="U23" s="66">
        <v>0.60096671794080914</v>
      </c>
      <c r="V23" s="66">
        <v>0.57462503343718263</v>
      </c>
      <c r="W23" s="66">
        <v>0.5892253287174597</v>
      </c>
      <c r="X23" s="66">
        <v>0.57082237695488347</v>
      </c>
      <c r="Y23" s="66">
        <v>0.57669461881370698</v>
      </c>
      <c r="Z23" s="66">
        <v>0.53995007536791939</v>
      </c>
      <c r="AA23" s="66">
        <v>0.52318775968560882</v>
      </c>
      <c r="AB23" s="66">
        <v>0.5328317970414892</v>
      </c>
      <c r="AC23" s="66">
        <v>0.56018713689506161</v>
      </c>
      <c r="AD23" s="66">
        <v>0.54602869531293763</v>
      </c>
      <c r="AE23" s="66">
        <v>0.56426327163743284</v>
      </c>
      <c r="AF23" s="66">
        <v>0.58663387525870214</v>
      </c>
      <c r="AG23" s="66">
        <v>0.60096175609917846</v>
      </c>
      <c r="AH23" s="66">
        <v>0.58192361061115505</v>
      </c>
      <c r="AI23" s="73">
        <v>0.62066387019649505</v>
      </c>
      <c r="AJ23" s="73">
        <v>0.63259596298120646</v>
      </c>
      <c r="AK23" s="73">
        <v>0.6402394486752967</v>
      </c>
      <c r="AL23" s="73">
        <v>0.64561836606151612</v>
      </c>
      <c r="AM23" s="73">
        <v>0.64985490940827562</v>
      </c>
      <c r="AN23" s="73">
        <v>0.65291413966025547</v>
      </c>
      <c r="AO23" s="73">
        <v>0.65584205333155254</v>
      </c>
      <c r="AP23" s="73">
        <v>0.65859921820375178</v>
      </c>
      <c r="AQ23" s="73">
        <v>0.66103329522162979</v>
      </c>
      <c r="AR23" s="73">
        <v>0.65686426382178142</v>
      </c>
      <c r="AS23" s="73">
        <v>0.6523274756935441</v>
      </c>
      <c r="AT23" s="73">
        <v>0.64767866409561059</v>
      </c>
      <c r="AU23" s="73">
        <v>0.64291492798701122</v>
      </c>
      <c r="AV23" s="73">
        <v>0.63813195501125686</v>
      </c>
      <c r="AW23" s="73">
        <v>0.63335232220966597</v>
      </c>
      <c r="AX23" s="73">
        <v>0.62862215974773128</v>
      </c>
      <c r="AY23" s="73">
        <v>0.62382054990231106</v>
      </c>
      <c r="AZ23" s="73">
        <v>0.61915899849999367</v>
      </c>
      <c r="BA23" s="73">
        <v>0.61440052556579794</v>
      </c>
    </row>
    <row r="24" spans="1:53" s="7" customFormat="1" x14ac:dyDescent="0.25">
      <c r="A24" s="80" t="s">
        <v>11</v>
      </c>
      <c r="B24" s="48" t="s">
        <v>43</v>
      </c>
      <c r="C24" s="66">
        <v>0.71388727389873152</v>
      </c>
      <c r="D24" s="66">
        <v>0.67265606063060635</v>
      </c>
      <c r="E24" s="66">
        <v>0.72761552997708001</v>
      </c>
      <c r="F24" s="66">
        <v>0.49532902181673266</v>
      </c>
      <c r="G24" s="66">
        <v>0.59530122770813076</v>
      </c>
      <c r="H24" s="66">
        <v>0.60907201564304991</v>
      </c>
      <c r="I24" s="66">
        <v>0.63660470155339888</v>
      </c>
      <c r="J24" s="66">
        <v>0.7401862493128577</v>
      </c>
      <c r="K24" s="66">
        <v>0.79049629282225542</v>
      </c>
      <c r="L24" s="66">
        <v>0.70980065885345989</v>
      </c>
      <c r="M24" s="66">
        <v>0.72954939284367537</v>
      </c>
      <c r="N24" s="66">
        <v>0.80028835868199588</v>
      </c>
      <c r="O24" s="66">
        <v>0.74398685860582281</v>
      </c>
      <c r="P24" s="66">
        <v>0.78012262496922324</v>
      </c>
      <c r="Q24" s="66">
        <v>0.85607132110480888</v>
      </c>
      <c r="R24" s="66">
        <v>1.0058054949021757</v>
      </c>
      <c r="S24" s="66">
        <v>1.1454616827358348</v>
      </c>
      <c r="T24" s="66">
        <v>1.2819782563379516</v>
      </c>
      <c r="U24" s="66">
        <v>1.3054705619728029</v>
      </c>
      <c r="V24" s="66">
        <v>1.3462356957835473</v>
      </c>
      <c r="W24" s="66">
        <v>1.3712664949113109</v>
      </c>
      <c r="X24" s="66">
        <v>1.4630431270062125</v>
      </c>
      <c r="Y24" s="66">
        <v>1.5647950289232944</v>
      </c>
      <c r="Z24" s="66">
        <v>1.4162122788539413</v>
      </c>
      <c r="AA24" s="66">
        <v>1.5054273682777093</v>
      </c>
      <c r="AB24" s="66">
        <v>1.5376890079471461</v>
      </c>
      <c r="AC24" s="66">
        <v>1.4044060102123033</v>
      </c>
      <c r="AD24" s="66">
        <v>1.4769828623616852</v>
      </c>
      <c r="AE24" s="66">
        <v>1.3150925293835711</v>
      </c>
      <c r="AF24" s="66">
        <v>1.0607685367256725</v>
      </c>
      <c r="AG24" s="66">
        <v>0.95492764221712456</v>
      </c>
      <c r="AH24" s="66">
        <v>0</v>
      </c>
      <c r="AI24" s="73">
        <v>0</v>
      </c>
      <c r="AJ24" s="73">
        <v>9.5217442935862248E-2</v>
      </c>
      <c r="AK24" s="73">
        <v>9.5113267224362308E-2</v>
      </c>
      <c r="AL24" s="73">
        <v>9.5009091815007427E-2</v>
      </c>
      <c r="AM24" s="73">
        <v>9.4904916103507445E-2</v>
      </c>
      <c r="AN24" s="73">
        <v>9.4800740392007449E-2</v>
      </c>
      <c r="AO24" s="73">
        <v>9.4696564680507481E-2</v>
      </c>
      <c r="AP24" s="73">
        <v>9.4592389271152627E-2</v>
      </c>
      <c r="AQ24" s="73">
        <v>9.4488213559652645E-2</v>
      </c>
      <c r="AR24" s="73">
        <v>9.4488213559652645E-2</v>
      </c>
      <c r="AS24" s="73">
        <v>9.4488213559652645E-2</v>
      </c>
      <c r="AT24" s="73">
        <v>9.4488213559652645E-2</v>
      </c>
      <c r="AU24" s="73">
        <v>9.4488213559652645E-2</v>
      </c>
      <c r="AV24" s="73">
        <v>9.4488213559652645E-2</v>
      </c>
      <c r="AW24" s="73">
        <v>9.4488213559652645E-2</v>
      </c>
      <c r="AX24" s="73">
        <v>9.4488213559652645E-2</v>
      </c>
      <c r="AY24" s="73">
        <v>9.4488213559652645E-2</v>
      </c>
      <c r="AZ24" s="73">
        <v>9.4488213559652645E-2</v>
      </c>
      <c r="BA24" s="73">
        <v>9.4488213559652645E-2</v>
      </c>
    </row>
    <row r="25" spans="1:53" s="7" customFormat="1" x14ac:dyDescent="0.25">
      <c r="A25" s="80"/>
      <c r="B25" s="48" t="s">
        <v>150</v>
      </c>
      <c r="C25" s="66">
        <v>0.13126549538527005</v>
      </c>
      <c r="D25" s="66">
        <v>0.11924739926345175</v>
      </c>
      <c r="E25" s="66">
        <v>0.12916399758650002</v>
      </c>
      <c r="F25" s="66">
        <v>8.502663485066482E-2</v>
      </c>
      <c r="G25" s="66">
        <v>9.9053296373908722E-2</v>
      </c>
      <c r="H25" s="66">
        <v>9.8066517461626715E-2</v>
      </c>
      <c r="I25" s="66">
        <v>0.10017887559473077</v>
      </c>
      <c r="J25" s="66">
        <v>0.11343992739142124</v>
      </c>
      <c r="K25" s="66">
        <v>0.11813174097480862</v>
      </c>
      <c r="L25" s="66">
        <v>0.10309379779147844</v>
      </c>
      <c r="M25" s="66">
        <v>9.003770997831391E-2</v>
      </c>
      <c r="N25" s="66">
        <v>8.1295442792549744E-2</v>
      </c>
      <c r="O25" s="66">
        <v>7.6849712066697481E-2</v>
      </c>
      <c r="P25" s="66">
        <v>6.6578292031457334E-2</v>
      </c>
      <c r="Q25" s="66">
        <v>6.0937003643662786E-2</v>
      </c>
      <c r="R25" s="66">
        <v>4.7425048783277711E-2</v>
      </c>
      <c r="S25" s="66">
        <v>3.4022397359716551E-2</v>
      </c>
      <c r="T25" s="66">
        <v>1.8711705492867069E-2</v>
      </c>
      <c r="U25" s="66">
        <v>1.1413689173040583E-2</v>
      </c>
      <c r="V25" s="66">
        <v>5.4044079664062501E-3</v>
      </c>
      <c r="W25" s="66">
        <v>0</v>
      </c>
      <c r="X25" s="66">
        <v>0</v>
      </c>
      <c r="Y25" s="66">
        <v>0</v>
      </c>
      <c r="Z25" s="66">
        <v>0.15884280069622431</v>
      </c>
      <c r="AA25" s="66">
        <v>0.16738143444461318</v>
      </c>
      <c r="AB25" s="66">
        <v>0.17216695822227143</v>
      </c>
      <c r="AC25" s="66">
        <v>0.16567620110080239</v>
      </c>
      <c r="AD25" s="66">
        <v>0.17393875448428747</v>
      </c>
      <c r="AE25" s="66">
        <v>0.17158217338364451</v>
      </c>
      <c r="AF25" s="66">
        <v>0.12643356860516172</v>
      </c>
      <c r="AG25" s="66">
        <v>0.11342838050418382</v>
      </c>
      <c r="AH25" s="66">
        <v>0</v>
      </c>
      <c r="AI25" s="73">
        <v>0</v>
      </c>
      <c r="AJ25" s="73">
        <v>1.1390179843721314E-2</v>
      </c>
      <c r="AK25" s="73">
        <v>1.140809297014664E-2</v>
      </c>
      <c r="AL25" s="73">
        <v>1.1426006044617782E-2</v>
      </c>
      <c r="AM25" s="73">
        <v>1.1443919171043109E-2</v>
      </c>
      <c r="AN25" s="73">
        <v>1.1461832297468437E-2</v>
      </c>
      <c r="AO25" s="73">
        <v>1.1479745423893762E-2</v>
      </c>
      <c r="AP25" s="73">
        <v>1.1497658498364908E-2</v>
      </c>
      <c r="AQ25" s="73">
        <v>1.1515571624790234E-2</v>
      </c>
      <c r="AR25" s="73">
        <v>1.1515571624790234E-2</v>
      </c>
      <c r="AS25" s="73">
        <v>1.1515571624790234E-2</v>
      </c>
      <c r="AT25" s="73">
        <v>1.1515571624790234E-2</v>
      </c>
      <c r="AU25" s="73">
        <v>1.1515571624790234E-2</v>
      </c>
      <c r="AV25" s="73">
        <v>1.1515571624790234E-2</v>
      </c>
      <c r="AW25" s="73">
        <v>1.1515571624790234E-2</v>
      </c>
      <c r="AX25" s="73">
        <v>1.1515571624790234E-2</v>
      </c>
      <c r="AY25" s="73">
        <v>1.1515571624790234E-2</v>
      </c>
      <c r="AZ25" s="73">
        <v>1.1515571624790234E-2</v>
      </c>
      <c r="BA25" s="73">
        <v>1.1515571624790234E-2</v>
      </c>
    </row>
    <row r="26" spans="1:53" s="7" customFormat="1" x14ac:dyDescent="0.25">
      <c r="A26" s="80" t="s">
        <v>128</v>
      </c>
      <c r="B26" s="48" t="s">
        <v>150</v>
      </c>
      <c r="C26" s="65">
        <v>1.5308674559999999E-3</v>
      </c>
      <c r="D26" s="65">
        <v>1.5308674559999999E-3</v>
      </c>
      <c r="E26" s="65">
        <v>1.5308674559999999E-3</v>
      </c>
      <c r="F26" s="65">
        <v>1.5308674559999999E-3</v>
      </c>
      <c r="G26" s="65">
        <v>1.5308674559999999E-3</v>
      </c>
      <c r="H26" s="65">
        <v>1.5308674559999999E-3</v>
      </c>
      <c r="I26" s="65">
        <v>1.5308674559999999E-3</v>
      </c>
      <c r="J26" s="65">
        <v>1.5308674559999999E-3</v>
      </c>
      <c r="K26" s="65">
        <v>1.5308674559999999E-3</v>
      </c>
      <c r="L26" s="65">
        <v>1.5308674559999999E-3</v>
      </c>
      <c r="M26" s="65">
        <v>1.5308674559999999E-3</v>
      </c>
      <c r="N26" s="65">
        <v>1.6297614936576E-3</v>
      </c>
      <c r="O26" s="65">
        <v>1.514793347712E-3</v>
      </c>
      <c r="P26" s="65">
        <v>1.4820327841536E-3</v>
      </c>
      <c r="Q26" s="65">
        <v>1.481879697408E-3</v>
      </c>
      <c r="R26" s="65">
        <v>1.4708574517248E-3</v>
      </c>
      <c r="S26" s="65">
        <v>1.4708574517248E-3</v>
      </c>
      <c r="T26" s="65">
        <v>1.4869315600128E-3</v>
      </c>
      <c r="U26" s="65">
        <v>1.4644278084096E-3</v>
      </c>
      <c r="V26" s="65">
        <v>1.4540179097088E-3</v>
      </c>
      <c r="W26" s="65">
        <v>1.4558549506559998E-3</v>
      </c>
      <c r="X26" s="65">
        <v>1.2364816442112E-3</v>
      </c>
      <c r="Y26" s="65">
        <v>1.0991628334079998E-3</v>
      </c>
      <c r="Z26" s="65">
        <v>1.2002000855039999E-3</v>
      </c>
      <c r="AA26" s="65">
        <v>1.1270246211071999E-3</v>
      </c>
      <c r="AB26" s="65">
        <v>1.164990134016E-3</v>
      </c>
      <c r="AC26" s="65">
        <v>1.1219727585023999E-3</v>
      </c>
      <c r="AD26" s="65">
        <v>1.0789553829887999E-3</v>
      </c>
      <c r="AE26" s="65">
        <v>1.1729506447872001E-3</v>
      </c>
      <c r="AF26" s="65">
        <v>1.1896371000576001E-3</v>
      </c>
      <c r="AG26" s="65">
        <v>1.0285898436864001E-3</v>
      </c>
      <c r="AH26" s="65">
        <v>1.0178737714943999E-3</v>
      </c>
      <c r="AI26" s="79">
        <v>1.0178737714943999E-3</v>
      </c>
      <c r="AJ26" s="79">
        <v>1.0178737714943999E-3</v>
      </c>
      <c r="AK26" s="79">
        <v>1.0178737714943999E-3</v>
      </c>
      <c r="AL26" s="79">
        <v>1.0178737714943999E-3</v>
      </c>
      <c r="AM26" s="79">
        <v>1.0178737714943999E-3</v>
      </c>
      <c r="AN26" s="79">
        <v>1.0178737714943999E-3</v>
      </c>
      <c r="AO26" s="79">
        <v>1.0178737714943999E-3</v>
      </c>
      <c r="AP26" s="79">
        <v>1.0178737714943999E-3</v>
      </c>
      <c r="AQ26" s="79">
        <v>1.0178737714943999E-3</v>
      </c>
      <c r="AR26" s="79">
        <v>1.0178737714943999E-3</v>
      </c>
      <c r="AS26" s="79">
        <v>1.0178737714943999E-3</v>
      </c>
      <c r="AT26" s="79">
        <v>1.0178737714943999E-3</v>
      </c>
      <c r="AU26" s="79">
        <v>1.0178737714943999E-3</v>
      </c>
      <c r="AV26" s="79">
        <v>1.0178737714943999E-3</v>
      </c>
      <c r="AW26" s="79">
        <v>1.0178737714943999E-3</v>
      </c>
      <c r="AX26" s="79">
        <v>1.0178737714943999E-3</v>
      </c>
      <c r="AY26" s="79">
        <v>1.0178737714943999E-3</v>
      </c>
      <c r="AZ26" s="79">
        <v>1.0178737714943999E-3</v>
      </c>
      <c r="BA26" s="79">
        <v>1.0178737714943999E-3</v>
      </c>
    </row>
    <row r="27" spans="1:53" s="7" customFormat="1" x14ac:dyDescent="0.25">
      <c r="A27" s="143" t="s">
        <v>151</v>
      </c>
      <c r="B27" s="49"/>
      <c r="C27" s="72">
        <f>SUM(C7:C26)</f>
        <v>90.066020574638713</v>
      </c>
      <c r="D27" s="72">
        <f t="shared" ref="D27:AH27" si="0">SUM(D7:D26)</f>
        <v>94.037154118377586</v>
      </c>
      <c r="E27" s="72">
        <f t="shared" si="0"/>
        <v>100.03935303280115</v>
      </c>
      <c r="F27" s="72">
        <f t="shared" si="0"/>
        <v>105.09798622537451</v>
      </c>
      <c r="G27" s="72">
        <f t="shared" si="0"/>
        <v>103.83625230221206</v>
      </c>
      <c r="H27" s="72">
        <f t="shared" si="0"/>
        <v>105.11467309467906</v>
      </c>
      <c r="I27" s="72">
        <f t="shared" si="0"/>
        <v>106.60435876341045</v>
      </c>
      <c r="J27" s="72">
        <f t="shared" si="0"/>
        <v>110.0060008633891</v>
      </c>
      <c r="K27" s="72">
        <f t="shared" si="0"/>
        <v>115.24080262299628</v>
      </c>
      <c r="L27" s="72">
        <f t="shared" si="0"/>
        <v>113.38605299818732</v>
      </c>
      <c r="M27" s="72">
        <f t="shared" si="0"/>
        <v>117.07719644569066</v>
      </c>
      <c r="N27" s="72">
        <f t="shared" si="0"/>
        <v>122.11452769499336</v>
      </c>
      <c r="O27" s="72">
        <f t="shared" si="0"/>
        <v>126.31535898807874</v>
      </c>
      <c r="P27" s="72">
        <f t="shared" si="0"/>
        <v>128.70203474434049</v>
      </c>
      <c r="Q27" s="72">
        <f t="shared" si="0"/>
        <v>131.49102107723695</v>
      </c>
      <c r="R27" s="72">
        <f t="shared" si="0"/>
        <v>125.09652282209585</v>
      </c>
      <c r="S27" s="72">
        <f t="shared" si="0"/>
        <v>119.26619723060799</v>
      </c>
      <c r="T27" s="72">
        <f t="shared" si="0"/>
        <v>118.76741939811814</v>
      </c>
      <c r="U27" s="72">
        <f t="shared" si="0"/>
        <v>114.64550826577886</v>
      </c>
      <c r="V27" s="72">
        <f t="shared" si="0"/>
        <v>113.65587303417412</v>
      </c>
      <c r="W27" s="72">
        <f t="shared" si="0"/>
        <v>116.04913216288287</v>
      </c>
      <c r="X27" s="72">
        <f t="shared" si="0"/>
        <v>115.46423927976228</v>
      </c>
      <c r="Y27" s="72">
        <f t="shared" si="0"/>
        <v>112.90625228706368</v>
      </c>
      <c r="Z27" s="72">
        <f t="shared" si="0"/>
        <v>110.49895069137206</v>
      </c>
      <c r="AA27" s="72">
        <f t="shared" si="0"/>
        <v>111.3953616782557</v>
      </c>
      <c r="AB27" s="72">
        <f t="shared" si="0"/>
        <v>110.41957376222791</v>
      </c>
      <c r="AC27" s="72">
        <f t="shared" si="0"/>
        <v>109.92761355531988</v>
      </c>
      <c r="AD27" s="72">
        <f t="shared" si="0"/>
        <v>109.10133864140103</v>
      </c>
      <c r="AE27" s="72">
        <f t="shared" si="0"/>
        <v>110.89808417942197</v>
      </c>
      <c r="AF27" s="72">
        <f t="shared" si="0"/>
        <v>106.18076749059904</v>
      </c>
      <c r="AG27" s="72">
        <f t="shared" si="0"/>
        <v>112.06388756078221</v>
      </c>
      <c r="AH27" s="72">
        <f t="shared" si="0"/>
        <v>109.4263736139966</v>
      </c>
      <c r="AI27" s="74">
        <f>SUM(AI7:AI26)</f>
        <v>104.911070130071</v>
      </c>
      <c r="AJ27" s="74">
        <f t="shared" ref="AJ27" si="1">SUM(AJ7:AJ26)</f>
        <v>93.364474488047804</v>
      </c>
      <c r="AK27" s="74">
        <f t="shared" ref="AK27" si="2">SUM(AK7:AK26)</f>
        <v>90.971525700341417</v>
      </c>
      <c r="AL27" s="74">
        <f t="shared" ref="AL27" si="3">SUM(AL7:AL26)</f>
        <v>90.138090857503315</v>
      </c>
      <c r="AM27" s="74">
        <f t="shared" ref="AM27" si="4">SUM(AM7:AM26)</f>
        <v>88.348386505216666</v>
      </c>
      <c r="AN27" s="74">
        <f t="shared" ref="AN27" si="5">SUM(AN7:AN26)</f>
        <v>85.517534760284477</v>
      </c>
      <c r="AO27" s="74">
        <f t="shared" ref="AO27" si="6">SUM(AO7:AO26)</f>
        <v>82.924867474280802</v>
      </c>
      <c r="AP27" s="74">
        <f t="shared" ref="AP27" si="7">SUM(AP7:AP26)</f>
        <v>79.902492659595879</v>
      </c>
      <c r="AQ27" s="74">
        <f t="shared" ref="AQ27" si="8">SUM(AQ7:AQ26)</f>
        <v>77.233665148107704</v>
      </c>
      <c r="AR27" s="74">
        <f t="shared" ref="AR27" si="9">SUM(AR7:AR26)</f>
        <v>76.131045737477152</v>
      </c>
      <c r="AS27" s="74">
        <f t="shared" ref="AS27" si="10">SUM(AS7:AS26)</f>
        <v>75.479834216663278</v>
      </c>
      <c r="AT27" s="74">
        <f t="shared" ref="AT27" si="11">SUM(AT7:AT26)</f>
        <v>75.18322892749751</v>
      </c>
      <c r="AU27" s="74">
        <f t="shared" ref="AU27" si="12">SUM(AU7:AU26)</f>
        <v>74.388075589272219</v>
      </c>
      <c r="AV27" s="74">
        <f t="shared" ref="AV27" si="13">SUM(AV7:AV26)</f>
        <v>74.102316336732031</v>
      </c>
      <c r="AW27" s="74">
        <f t="shared" ref="AW27" si="14">SUM(AW7:AW26)</f>
        <v>72.970597186703628</v>
      </c>
      <c r="AX27" s="74">
        <f t="shared" ref="AX27" si="15">SUM(AX7:AX26)</f>
        <v>72.201959827021994</v>
      </c>
      <c r="AY27" s="74">
        <f t="shared" ref="AY27" si="16">SUM(AY7:AY26)</f>
        <v>70.510264799071379</v>
      </c>
      <c r="AZ27" s="74">
        <f t="shared" ref="AZ27" si="17">SUM(AZ7:AZ26)</f>
        <v>69.786434926912989</v>
      </c>
      <c r="BA27" s="74">
        <f t="shared" ref="BA27" si="18">SUM(BA7:BA26)</f>
        <v>68.706717809742528</v>
      </c>
    </row>
    <row r="28" spans="1:53" s="7" customFormat="1" x14ac:dyDescent="0.25">
      <c r="A28" s="144"/>
      <c r="B28" s="5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</row>
    <row r="29" spans="1:53" s="7" customFormat="1" ht="16.5" x14ac:dyDescent="0.3">
      <c r="A29" s="131" t="s">
        <v>231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</row>
    <row r="30" spans="1:53" s="7" customFormat="1" x14ac:dyDescent="0.25">
      <c r="A30" s="2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</row>
    <row r="31" spans="1:53" s="7" customFormat="1" x14ac:dyDescent="0.25">
      <c r="A31" s="120" t="s">
        <v>13</v>
      </c>
      <c r="B31" s="3"/>
      <c r="C31" s="17">
        <v>1990</v>
      </c>
      <c r="D31" s="17">
        <v>1991</v>
      </c>
      <c r="E31" s="17">
        <v>1992</v>
      </c>
      <c r="F31" s="17">
        <v>1993</v>
      </c>
      <c r="G31" s="17">
        <v>1994</v>
      </c>
      <c r="H31" s="17">
        <v>1995</v>
      </c>
      <c r="I31" s="17">
        <v>1996</v>
      </c>
      <c r="J31" s="17">
        <v>1997</v>
      </c>
      <c r="K31" s="17">
        <v>1998</v>
      </c>
      <c r="L31" s="17">
        <v>1999</v>
      </c>
      <c r="M31" s="17">
        <v>2000</v>
      </c>
      <c r="N31" s="17">
        <v>2001</v>
      </c>
      <c r="O31" s="17">
        <v>2002</v>
      </c>
      <c r="P31" s="17">
        <v>2003</v>
      </c>
      <c r="Q31" s="17">
        <v>2004</v>
      </c>
      <c r="R31" s="17">
        <v>2005</v>
      </c>
      <c r="S31" s="17">
        <v>2006</v>
      </c>
      <c r="T31" s="17">
        <v>2007</v>
      </c>
      <c r="U31" s="17">
        <v>2008</v>
      </c>
      <c r="V31" s="17">
        <v>2009</v>
      </c>
      <c r="W31" s="17">
        <v>2010</v>
      </c>
      <c r="X31" s="17">
        <v>2011</v>
      </c>
      <c r="Y31" s="17">
        <v>2012</v>
      </c>
      <c r="Z31" s="17">
        <v>2013</v>
      </c>
      <c r="AA31" s="17">
        <v>2014</v>
      </c>
      <c r="AB31" s="17">
        <v>2015</v>
      </c>
      <c r="AC31" s="17">
        <v>2016</v>
      </c>
      <c r="AD31" s="17">
        <v>2017</v>
      </c>
      <c r="AE31" s="17">
        <v>2018</v>
      </c>
      <c r="AF31" s="17">
        <v>2019</v>
      </c>
      <c r="AG31" s="17">
        <v>2020</v>
      </c>
      <c r="AH31" s="17">
        <v>2021</v>
      </c>
      <c r="AI31" s="3">
        <v>2022</v>
      </c>
      <c r="AJ31" s="3">
        <v>2023</v>
      </c>
      <c r="AK31" s="3">
        <v>2024</v>
      </c>
      <c r="AL31" s="3">
        <v>2025</v>
      </c>
      <c r="AM31" s="3">
        <v>2026</v>
      </c>
      <c r="AN31" s="3">
        <v>2027</v>
      </c>
      <c r="AO31" s="3">
        <v>2028</v>
      </c>
      <c r="AP31" s="3">
        <v>2029</v>
      </c>
      <c r="AQ31" s="3">
        <v>2030</v>
      </c>
      <c r="AR31" s="3">
        <v>2031</v>
      </c>
      <c r="AS31" s="3">
        <v>2032</v>
      </c>
      <c r="AT31" s="3">
        <v>2033</v>
      </c>
      <c r="AU31" s="3">
        <v>2034</v>
      </c>
      <c r="AV31" s="3">
        <v>2035</v>
      </c>
      <c r="AW31" s="3">
        <v>2036</v>
      </c>
      <c r="AX31" s="3">
        <v>2037</v>
      </c>
      <c r="AY31" s="3">
        <v>2038</v>
      </c>
      <c r="AZ31" s="3">
        <v>2039</v>
      </c>
      <c r="BA31" s="3">
        <v>2040</v>
      </c>
    </row>
    <row r="32" spans="1:53" s="7" customFormat="1" x14ac:dyDescent="0.25">
      <c r="A32" s="80" t="s">
        <v>122</v>
      </c>
      <c r="B32" s="48"/>
      <c r="C32" s="66">
        <f>SUM(C7:C8)*1000000/SUM('Tabel 1 Antal dyr'!C7:C8)</f>
        <v>31.837793869442063</v>
      </c>
      <c r="D32" s="66">
        <f>SUM(D7:D8)*1000000/SUM('Tabel 1 Antal dyr'!D7:D8)</f>
        <v>32.517725254275994</v>
      </c>
      <c r="E32" s="66">
        <f>SUM(E7:E8)*1000000/SUM('Tabel 1 Antal dyr'!E7:E8)</f>
        <v>33.4080531634389</v>
      </c>
      <c r="F32" s="66">
        <f>SUM(F7:F8)*1000000/SUM('Tabel 1 Antal dyr'!F7:F8)</f>
        <v>33.935273721155347</v>
      </c>
      <c r="G32" s="66">
        <f>SUM(G7:G8)*1000000/SUM('Tabel 1 Antal dyr'!G7:G8)</f>
        <v>34.434592717149421</v>
      </c>
      <c r="H32" s="66">
        <f>SUM(H7:H8)*1000000/SUM('Tabel 1 Antal dyr'!H7:H8)</f>
        <v>34.997026924554554</v>
      </c>
      <c r="I32" s="66">
        <f>SUM(I7:I8)*1000000/SUM('Tabel 1 Antal dyr'!I7:I8)</f>
        <v>35.565990517294139</v>
      </c>
      <c r="J32" s="66">
        <f>SUM(J7:J8)*1000000/SUM('Tabel 1 Antal dyr'!J7:J8)</f>
        <v>38.033370659397342</v>
      </c>
      <c r="K32" s="66">
        <f>SUM(K7:K8)*1000000/SUM('Tabel 1 Antal dyr'!K7:K8)</f>
        <v>40.388692999679257</v>
      </c>
      <c r="L32" s="66">
        <f>SUM(L7:L8)*1000000/SUM('Tabel 1 Antal dyr'!L7:L8)</f>
        <v>40.366698126626439</v>
      </c>
      <c r="M32" s="66">
        <f>SUM(M7:M8)*1000000/SUM('Tabel 1 Antal dyr'!M7:M8)</f>
        <v>45.139991716072352</v>
      </c>
      <c r="N32" s="66">
        <f>SUM(N7:N8)*1000000/SUM('Tabel 1 Antal dyr'!N7:N8)</f>
        <v>45.980783776235043</v>
      </c>
      <c r="O32" s="66">
        <f>SUM(O7:O8)*1000000/SUM('Tabel 1 Antal dyr'!O7:O8)</f>
        <v>48.249356843270981</v>
      </c>
      <c r="P32" s="66">
        <f>SUM(P7:P8)*1000000/SUM('Tabel 1 Antal dyr'!P7:P8)</f>
        <v>51.321439973545282</v>
      </c>
      <c r="Q32" s="66">
        <f>SUM(Q7:Q8)*1000000/SUM('Tabel 1 Antal dyr'!Q7:Q8)</f>
        <v>53.750297372125793</v>
      </c>
      <c r="R32" s="66">
        <f>SUM(R7:R8)*1000000/SUM('Tabel 1 Antal dyr'!R7:R8)</f>
        <v>54.582158198577226</v>
      </c>
      <c r="S32" s="66">
        <f>SUM(S7:S8)*1000000/SUM('Tabel 1 Antal dyr'!S7:S8)</f>
        <v>53.87346924291753</v>
      </c>
      <c r="T32" s="66">
        <f>SUM(T7:T8)*1000000/SUM('Tabel 1 Antal dyr'!T7:T8)</f>
        <v>51.444924595318881</v>
      </c>
      <c r="U32" s="66">
        <f>SUM(U7:U8)*1000000/SUM('Tabel 1 Antal dyr'!U7:U8)</f>
        <v>51.238427934986234</v>
      </c>
      <c r="V32" s="66">
        <f>SUM(V7:V8)*1000000/SUM('Tabel 1 Antal dyr'!V7:V8)</f>
        <v>52.179057043839208</v>
      </c>
      <c r="W32" s="66">
        <f>SUM(W7:W8)*1000000/SUM('Tabel 1 Antal dyr'!W7:W8)</f>
        <v>52.321393426795055</v>
      </c>
      <c r="X32" s="66">
        <f>SUM(X7:X8)*1000000/SUM('Tabel 1 Antal dyr'!X7:X8)</f>
        <v>51.474796891960764</v>
      </c>
      <c r="Y32" s="66">
        <f>SUM(Y7:Y8)*1000000/SUM('Tabel 1 Antal dyr'!Y7:Y8)</f>
        <v>53.000031543549696</v>
      </c>
      <c r="Z32" s="66">
        <f>SUM(Z7:Z8)*1000000/SUM('Tabel 1 Antal dyr'!Z7:Z8)</f>
        <v>54.558211799642692</v>
      </c>
      <c r="AA32" s="66">
        <f>SUM(AA7:AA8)*1000000/SUM('Tabel 1 Antal dyr'!AA7:AA8)</f>
        <v>55.597751041630765</v>
      </c>
      <c r="AB32" s="66">
        <f>SUM(AB7:AB8)*1000000/SUM('Tabel 1 Antal dyr'!AB7:AB8)</f>
        <v>56.010475214005567</v>
      </c>
      <c r="AC32" s="66">
        <f>SUM(AC7:AC8)*1000000/SUM('Tabel 1 Antal dyr'!AC7:AC8)</f>
        <v>56.097486388952916</v>
      </c>
      <c r="AD32" s="66">
        <f>SUM(AD7:AD8)*1000000/SUM('Tabel 1 Antal dyr'!AD7:AD8)</f>
        <v>56.751753789629682</v>
      </c>
      <c r="AE32" s="66">
        <f>SUM(AE7:AE8)*1000000/SUM('Tabel 1 Antal dyr'!AE7:AE8)</f>
        <v>56.661612921810587</v>
      </c>
      <c r="AF32" s="66">
        <f>SUM(AF7:AF8)*1000000/SUM('Tabel 1 Antal dyr'!AF7:AF8)</f>
        <v>56.24723590295897</v>
      </c>
      <c r="AG32" s="66">
        <f>SUM(AG7:AG8)*1000000/SUM('Tabel 1 Antal dyr'!AG7:AG8)</f>
        <v>56.318859301300044</v>
      </c>
      <c r="AH32" s="66">
        <f>SUM(AH7:AH8)*1000000/SUM('Tabel 1 Antal dyr'!AH7:AH8)</f>
        <v>57.328864478149384</v>
      </c>
      <c r="AI32" s="73">
        <f>SUM(AI7:AI8)*1000000/SUM('Tabel 1 Antal dyr'!AI7:AI8)</f>
        <v>54.421230271958692</v>
      </c>
      <c r="AJ32" s="73">
        <f>SUM(AJ7:AJ8)*1000000/SUM('Tabel 1 Antal dyr'!AJ7:AJ8)</f>
        <v>52.897857161416155</v>
      </c>
      <c r="AK32" s="73">
        <f>SUM(AK7:AK8)*1000000/SUM('Tabel 1 Antal dyr'!AK7:AK8)</f>
        <v>50.541033254496888</v>
      </c>
      <c r="AL32" s="73">
        <f>SUM(AL7:AL8)*1000000/SUM('Tabel 1 Antal dyr'!AL7:AL8)</f>
        <v>48.476321505125149</v>
      </c>
      <c r="AM32" s="73">
        <f>SUM(AM7:AM8)*1000000/SUM('Tabel 1 Antal dyr'!AM7:AM8)</f>
        <v>47.324545908115716</v>
      </c>
      <c r="AN32" s="73">
        <f>SUM(AN7:AN8)*1000000/SUM('Tabel 1 Antal dyr'!AN7:AN8)</f>
        <v>45.72507811400893</v>
      </c>
      <c r="AO32" s="73">
        <f>SUM(AO7:AO8)*1000000/SUM('Tabel 1 Antal dyr'!AO7:AO8)</f>
        <v>44.008313109914219</v>
      </c>
      <c r="AP32" s="73">
        <f>SUM(AP7:AP8)*1000000/SUM('Tabel 1 Antal dyr'!AP7:AP8)</f>
        <v>42.14645387303112</v>
      </c>
      <c r="AQ32" s="73">
        <f>SUM(AQ7:AQ8)*1000000/SUM('Tabel 1 Antal dyr'!AQ7:AQ8)</f>
        <v>40.266374383388381</v>
      </c>
      <c r="AR32" s="73">
        <f>SUM(AR7:AR8)*1000000/SUM('Tabel 1 Antal dyr'!AR7:AR8)</f>
        <v>40.26638727572162</v>
      </c>
      <c r="AS32" s="73">
        <f>SUM(AS7:AS8)*1000000/SUM('Tabel 1 Antal dyr'!AS7:AS8)</f>
        <v>40.849252618808791</v>
      </c>
      <c r="AT32" s="73">
        <f>SUM(AT7:AT8)*1000000/SUM('Tabel 1 Antal dyr'!AT7:AT8)</f>
        <v>42.100137747848137</v>
      </c>
      <c r="AU32" s="73">
        <f>SUM(AU7:AU8)*1000000/SUM('Tabel 1 Antal dyr'!AU7:AU8)</f>
        <v>42.56897073538029</v>
      </c>
      <c r="AV32" s="73">
        <f>SUM(AV7:AV8)*1000000/SUM('Tabel 1 Antal dyr'!AV7:AV8)</f>
        <v>43.715345720454522</v>
      </c>
      <c r="AW32" s="73">
        <f>SUM(AW7:AW8)*1000000/SUM('Tabel 1 Antal dyr'!AW7:AW8)</f>
        <v>43.7996953873904</v>
      </c>
      <c r="AX32" s="73">
        <f>SUM(AX7:AX8)*1000000/SUM('Tabel 1 Antal dyr'!AX7:AX8)</f>
        <v>43.886983550915112</v>
      </c>
      <c r="AY32" s="73">
        <f>SUM(AY7:AY8)*1000000/SUM('Tabel 1 Antal dyr'!AY7:AY8)</f>
        <v>43.912051137795828</v>
      </c>
      <c r="AZ32" s="73">
        <f>SUM(AZ7:AZ8)*1000000/SUM('Tabel 1 Antal dyr'!AZ7:AZ8)</f>
        <v>44.007815635399062</v>
      </c>
      <c r="BA32" s="73">
        <f>SUM(BA7:BA8)*1000000/SUM('Tabel 1 Antal dyr'!BA7:BA8)</f>
        <v>44.093321780857124</v>
      </c>
    </row>
    <row r="33" spans="1:53" s="7" customFormat="1" x14ac:dyDescent="0.25">
      <c r="A33" s="80" t="s">
        <v>299</v>
      </c>
      <c r="B33" s="48"/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73">
        <f>SUM(AI9:AI10)*1000000/SUM('Tabel 1 Antal dyr'!AI9:AI10)</f>
        <v>53.824679167839832</v>
      </c>
      <c r="AJ33" s="73">
        <f>SUM(AJ9:AJ10)*1000000/SUM('Tabel 1 Antal dyr'!AJ9:AJ10)</f>
        <v>53.192387059785503</v>
      </c>
      <c r="AK33" s="73">
        <f>SUM(AK9:AK10)*1000000/SUM('Tabel 1 Antal dyr'!AK9:AK10)</f>
        <v>52.583788819045409</v>
      </c>
      <c r="AL33" s="73">
        <f>SUM(AL9:AL10)*1000000/SUM('Tabel 1 Antal dyr'!AL9:AL10)</f>
        <v>51.976848770606395</v>
      </c>
      <c r="AM33" s="73">
        <f>SUM(AM9:AM10)*1000000/SUM('Tabel 1 Antal dyr'!AM9:AM10)</f>
        <v>51.570715899952063</v>
      </c>
      <c r="AN33" s="73">
        <f>SUM(AN9:AN10)*1000000/SUM('Tabel 1 Antal dyr'!AN9:AN10)</f>
        <v>51.187711833417708</v>
      </c>
      <c r="AO33" s="73">
        <f>SUM(AO9:AO10)*1000000/SUM('Tabel 1 Antal dyr'!AO9:AO10)</f>
        <v>50.809304737709091</v>
      </c>
      <c r="AP33" s="73">
        <f>SUM(AP9:AP10)*1000000/SUM('Tabel 1 Antal dyr'!AP9:AP10)</f>
        <v>50.413228668616007</v>
      </c>
      <c r="AQ33" s="73">
        <f>SUM(AQ9:AQ10)*1000000/SUM('Tabel 1 Antal dyr'!AQ9:AQ10)</f>
        <v>50.009754663678059</v>
      </c>
      <c r="AR33" s="73">
        <f>SUM(AR9:AR10)*1000000/SUM('Tabel 1 Antal dyr'!AR9:AR10)</f>
        <v>50.233949086012473</v>
      </c>
      <c r="AS33" s="73">
        <f>SUM(AS9:AS10)*1000000/SUM('Tabel 1 Antal dyr'!AS9:AS10)</f>
        <v>50.460373384180741</v>
      </c>
      <c r="AT33" s="73">
        <f>SUM(AT9:AT10)*1000000/SUM('Tabel 1 Antal dyr'!AT9:AT10)</f>
        <v>50.696119635271117</v>
      </c>
      <c r="AU33" s="73">
        <f>SUM(AU9:AU10)*1000000/SUM('Tabel 1 Antal dyr'!AU9:AU10)</f>
        <v>50.923096564982735</v>
      </c>
      <c r="AV33" s="73">
        <f>SUM(AV9:AV10)*1000000/SUM('Tabel 1 Antal dyr'!AV9:AV10)</f>
        <v>51.148380638995697</v>
      </c>
      <c r="AW33" s="73">
        <f>SUM(AW9:AW10)*1000000/SUM('Tabel 1 Antal dyr'!AW9:AW10)</f>
        <v>50.819281814737238</v>
      </c>
      <c r="AX33" s="73">
        <f>SUM(AX9:AX10)*1000000/SUM('Tabel 1 Antal dyr'!AX9:AX10)</f>
        <v>50.444055113533913</v>
      </c>
      <c r="AY33" s="73">
        <f>SUM(AY9:AY10)*1000000/SUM('Tabel 1 Antal dyr'!AY9:AY10)</f>
        <v>50.03274988196118</v>
      </c>
      <c r="AZ33" s="73">
        <f>SUM(AZ9:AZ10)*1000000/SUM('Tabel 1 Antal dyr'!AZ9:AZ10)</f>
        <v>49.614140896271941</v>
      </c>
      <c r="BA33" s="73">
        <f>SUM(BA9:BA10)*1000000/SUM('Tabel 1 Antal dyr'!BA9:BA10)</f>
        <v>49.109616044557967</v>
      </c>
    </row>
    <row r="34" spans="1:53" s="7" customFormat="1" x14ac:dyDescent="0.25">
      <c r="A34" s="80" t="s">
        <v>37</v>
      </c>
      <c r="B34" s="48"/>
      <c r="C34" s="66">
        <f>SUM(C11:C12)*1000000/SUM('Tabel 1 Antal dyr'!C11:C21)</f>
        <v>6.1636249361340507</v>
      </c>
      <c r="D34" s="66">
        <f>SUM(D11:D12)*1000000/SUM('Tabel 1 Antal dyr'!D11:D21)</f>
        <v>6.5597931316769982</v>
      </c>
      <c r="E34" s="66">
        <f>SUM(E11:E12)*1000000/SUM('Tabel 1 Antal dyr'!E11:E21)</f>
        <v>6.9191836968172344</v>
      </c>
      <c r="F34" s="66">
        <f>SUM(F11:F12)*1000000/SUM('Tabel 1 Antal dyr'!F11:F21)</f>
        <v>7.2398217652983172</v>
      </c>
      <c r="G34" s="66">
        <f>SUM(G11:G12)*1000000/SUM('Tabel 1 Antal dyr'!G11:G21)</f>
        <v>7.2204989578356811</v>
      </c>
      <c r="H34" s="66">
        <f>SUM(H11:H12)*1000000/SUM('Tabel 1 Antal dyr'!H11:H21)</f>
        <v>7.4013896219948689</v>
      </c>
      <c r="I34" s="66">
        <f>SUM(I11:I12)*1000000/SUM('Tabel 1 Antal dyr'!I11:I21)</f>
        <v>7.6902046292923947</v>
      </c>
      <c r="J34" s="66">
        <f>SUM(J11:J12)*1000000/SUM('Tabel 1 Antal dyr'!J11:J21)</f>
        <v>7.9394559025279765</v>
      </c>
      <c r="K34" s="66">
        <f>SUM(K11:K12)*1000000/SUM('Tabel 1 Antal dyr'!K11:K21)</f>
        <v>7.9915598230272469</v>
      </c>
      <c r="L34" s="66">
        <f>SUM(L11:L12)*1000000/SUM('Tabel 1 Antal dyr'!L11:L21)</f>
        <v>8.2402290708737187</v>
      </c>
      <c r="M34" s="66">
        <f>SUM(M11:M12)*1000000/SUM('Tabel 1 Antal dyr'!M11:M21)</f>
        <v>8.6036575140072866</v>
      </c>
      <c r="N34" s="66">
        <f>SUM(N11:N12)*1000000/SUM('Tabel 1 Antal dyr'!N11:N21)</f>
        <v>9.144150996376128</v>
      </c>
      <c r="O34" s="66">
        <f>SUM(O11:O12)*1000000/SUM('Tabel 1 Antal dyr'!O11:O21)</f>
        <v>9.4059010362085917</v>
      </c>
      <c r="P34" s="66">
        <f>SUM(P11:P12)*1000000/SUM('Tabel 1 Antal dyr'!P11:P21)</f>
        <v>14.901963396863179</v>
      </c>
      <c r="Q34" s="66">
        <f>SUM(Q11:Q12)*1000000/SUM('Tabel 1 Antal dyr'!Q11:Q21)</f>
        <v>15.655488779275672</v>
      </c>
      <c r="R34" s="66">
        <f>SUM(R11:R12)*1000000/SUM('Tabel 1 Antal dyr'!R11:R21)</f>
        <v>16.091334658610013</v>
      </c>
      <c r="S34" s="66">
        <f>SUM(S11:S12)*1000000/SUM('Tabel 1 Antal dyr'!S11:S21)</f>
        <v>16.550134954863729</v>
      </c>
      <c r="T34" s="66">
        <f>SUM(T11:T12)*1000000/SUM('Tabel 1 Antal dyr'!T11:T21)</f>
        <v>16.540691974343702</v>
      </c>
      <c r="U34" s="66">
        <f>SUM(U11:U12)*1000000/SUM('Tabel 1 Antal dyr'!U11:U21)</f>
        <v>16.608038362042858</v>
      </c>
      <c r="V34" s="66">
        <f>SUM(V11:V12)*1000000/SUM('Tabel 1 Antal dyr'!V11:V21)</f>
        <v>16.738082067571309</v>
      </c>
      <c r="W34" s="66">
        <f>SUM(W11:W12)*1000000/SUM('Tabel 1 Antal dyr'!W11:W21)</f>
        <v>16.73198933305121</v>
      </c>
      <c r="X34" s="66">
        <f>SUM(X11:X12)*1000000/SUM('Tabel 1 Antal dyr'!X11:X21)</f>
        <v>16.564777489489703</v>
      </c>
      <c r="Y34" s="66">
        <f>SUM(Y11:Y12)*1000000/SUM('Tabel 1 Antal dyr'!Y11:Y21)</f>
        <v>16.305908662930968</v>
      </c>
      <c r="Z34" s="66">
        <f>SUM(Z11:Z12)*1000000/SUM('Tabel 1 Antal dyr'!Z11:Z21)</f>
        <v>14.511999231460509</v>
      </c>
      <c r="AA34" s="66">
        <f>SUM(AA11:AA12)*1000000/SUM('Tabel 1 Antal dyr'!AA11:AA21)</f>
        <v>14.566877856476038</v>
      </c>
      <c r="AB34" s="66">
        <f>SUM(AB11:AB12)*1000000/SUM('Tabel 1 Antal dyr'!AB11:AB21)</f>
        <v>14.438215639771778</v>
      </c>
      <c r="AC34" s="66">
        <f>SUM(AC11:AC12)*1000000/SUM('Tabel 1 Antal dyr'!AC11:AC21)</f>
        <v>14.359209936592084</v>
      </c>
      <c r="AD34" s="66">
        <f>SUM(AD11:AD12)*1000000/SUM('Tabel 1 Antal dyr'!AD11:AD21)</f>
        <v>14.293304548361583</v>
      </c>
      <c r="AE34" s="66">
        <f>SUM(AE11:AE12)*1000000/SUM('Tabel 1 Antal dyr'!AE11:AE21)</f>
        <v>14.086320152816848</v>
      </c>
      <c r="AF34" s="66">
        <f>SUM(AF11:AF12)*1000000/SUM('Tabel 1 Antal dyr'!AF11:AF21)</f>
        <v>14.252070393589287</v>
      </c>
      <c r="AG34" s="66">
        <f>SUM(AG11:AG12)*1000000/SUM('Tabel 1 Antal dyr'!AG11:AG21)</f>
        <v>14.296824909695124</v>
      </c>
      <c r="AH34" s="66">
        <f>SUM(AH11:AH12)*1000000/SUM('Tabel 1 Antal dyr'!AH11:AH21)</f>
        <v>14.237320395573343</v>
      </c>
      <c r="AI34" s="73">
        <f>SUM(AI11:AI12)*1000000/SUM('Tabel 1 Antal dyr'!AI11:AI21)</f>
        <v>14.231931271142791</v>
      </c>
      <c r="AJ34" s="73">
        <f>SUM(AJ11:AJ12)*1000000/SUM('Tabel 1 Antal dyr'!AJ11:AJ21)</f>
        <v>14.674086119007132</v>
      </c>
      <c r="AK34" s="73">
        <f>SUM(AK11:AK12)*1000000/SUM('Tabel 1 Antal dyr'!AK11:AK21)</f>
        <v>15.09750874652838</v>
      </c>
      <c r="AL34" s="73">
        <f>SUM(AL11:AL12)*1000000/SUM('Tabel 1 Antal dyr'!AL11:AL21)</f>
        <v>15.524884067944335</v>
      </c>
      <c r="AM34" s="73">
        <f>SUM(AM11:AM12)*1000000/SUM('Tabel 1 Antal dyr'!AM11:AM21)</f>
        <v>15.160082119307365</v>
      </c>
      <c r="AN34" s="73">
        <f>SUM(AN11:AN12)*1000000/SUM('Tabel 1 Antal dyr'!AN11:AN21)</f>
        <v>14.79587139962706</v>
      </c>
      <c r="AO34" s="73">
        <f>SUM(AO11:AO12)*1000000/SUM('Tabel 1 Antal dyr'!AO11:AO21)</f>
        <v>14.429883765580124</v>
      </c>
      <c r="AP34" s="73">
        <f>SUM(AP11:AP12)*1000000/SUM('Tabel 1 Antal dyr'!AP11:AP21)</f>
        <v>14.063233251954832</v>
      </c>
      <c r="AQ34" s="73">
        <f>SUM(AQ11:AQ12)*1000000/SUM('Tabel 1 Antal dyr'!AQ11:AQ21)</f>
        <v>13.696774112174715</v>
      </c>
      <c r="AR34" s="73">
        <f>SUM(AR11:AR12)*1000000/SUM('Tabel 1 Antal dyr'!AR11:AR21)</f>
        <v>13.689153557142637</v>
      </c>
      <c r="AS34" s="73">
        <f>SUM(AS11:AS12)*1000000/SUM('Tabel 1 Antal dyr'!AS11:AS21)</f>
        <v>13.68141553841498</v>
      </c>
      <c r="AT34" s="73">
        <f>SUM(AT11:AT12)*1000000/SUM('Tabel 1 Antal dyr'!AT11:AT21)</f>
        <v>13.67326570456626</v>
      </c>
      <c r="AU34" s="73">
        <f>SUM(AU11:AU12)*1000000/SUM('Tabel 1 Antal dyr'!AU11:AU21)</f>
        <v>13.665177229719529</v>
      </c>
      <c r="AV34" s="73">
        <f>SUM(AV11:AV12)*1000000/SUM('Tabel 1 Antal dyr'!AV11:AV21)</f>
        <v>13.656082914000114</v>
      </c>
      <c r="AW34" s="73">
        <f>SUM(AW11:AW12)*1000000/SUM('Tabel 1 Antal dyr'!AW11:AW21)</f>
        <v>13.650600491649969</v>
      </c>
      <c r="AX34" s="73">
        <f>SUM(AX11:AX12)*1000000/SUM('Tabel 1 Antal dyr'!AX11:AX21)</f>
        <v>13.644141211854686</v>
      </c>
      <c r="AY34" s="73">
        <f>SUM(AY11:AY12)*1000000/SUM('Tabel 1 Antal dyr'!AY11:AY21)</f>
        <v>13.63656106378628</v>
      </c>
      <c r="AZ34" s="73">
        <f>SUM(AZ11:AZ12)*1000000/SUM('Tabel 1 Antal dyr'!AZ11:AZ21)</f>
        <v>13.630687599945286</v>
      </c>
      <c r="BA34" s="73">
        <f>SUM(BA11:BA12)*1000000/SUM('Tabel 1 Antal dyr'!BA11:BA21)</f>
        <v>13.624906462305834</v>
      </c>
    </row>
    <row r="35" spans="1:53" s="7" customFormat="1" x14ac:dyDescent="0.25">
      <c r="A35" s="80" t="s">
        <v>256</v>
      </c>
      <c r="B35" s="48"/>
      <c r="C35" s="66">
        <f>C13*1000000/SUM('Tabel 1 Antal dyr'!C30:C31)</f>
        <v>0.25382099514849316</v>
      </c>
      <c r="D35" s="66">
        <f>D13*1000000/SUM('Tabel 1 Antal dyr'!D30:D31)</f>
        <v>0.25382099514849327</v>
      </c>
      <c r="E35" s="66">
        <f>E13*1000000/SUM('Tabel 1 Antal dyr'!E30:E31)</f>
        <v>0.25382099514849316</v>
      </c>
      <c r="F35" s="66">
        <f>F13*1000000/SUM('Tabel 1 Antal dyr'!F30:F31)</f>
        <v>0.25382099514849316</v>
      </c>
      <c r="G35" s="66">
        <f>G13*1000000/SUM('Tabel 1 Antal dyr'!G30:G31)</f>
        <v>0.25382099514849316</v>
      </c>
      <c r="H35" s="66">
        <f>H13*1000000/SUM('Tabel 1 Antal dyr'!H30:H31)</f>
        <v>0.25382099514849316</v>
      </c>
      <c r="I35" s="66">
        <f>I13*1000000/SUM('Tabel 1 Antal dyr'!I30:I31)</f>
        <v>0.25382099514849321</v>
      </c>
      <c r="J35" s="66">
        <f>J13*1000000/SUM('Tabel 1 Antal dyr'!J30:J31)</f>
        <v>0.2538209951484931</v>
      </c>
      <c r="K35" s="66">
        <f>K13*1000000/SUM('Tabel 1 Antal dyr'!K30:K31)</f>
        <v>0.25382099514849316</v>
      </c>
      <c r="L35" s="66">
        <f>L13*1000000/SUM('Tabel 1 Antal dyr'!L30:L31)</f>
        <v>0.25382099514849327</v>
      </c>
      <c r="M35" s="66">
        <f>M13*1000000/SUM('Tabel 1 Antal dyr'!M30:M31)</f>
        <v>0.25382099514849321</v>
      </c>
      <c r="N35" s="66">
        <f>N13*1000000/SUM('Tabel 1 Antal dyr'!N30:N31)</f>
        <v>0.25382099514849321</v>
      </c>
      <c r="O35" s="66">
        <f>O13*1000000/SUM('Tabel 1 Antal dyr'!O30:O31)</f>
        <v>0.2538209951484931</v>
      </c>
      <c r="P35" s="66">
        <f>P13*1000000/SUM('Tabel 1 Antal dyr'!P30:P31)</f>
        <v>0.25382099514849299</v>
      </c>
      <c r="Q35" s="66">
        <f>Q13*1000000/SUM('Tabel 1 Antal dyr'!Q30:Q31)</f>
        <v>0.25382099514849299</v>
      </c>
      <c r="R35" s="66">
        <f>R13*1000000/SUM('Tabel 1 Antal dyr'!R30:R31)</f>
        <v>0.25382099514849327</v>
      </c>
      <c r="S35" s="66">
        <f>S13*1000000/SUM('Tabel 1 Antal dyr'!S30:S31)</f>
        <v>0.25382099514849304</v>
      </c>
      <c r="T35" s="66">
        <f>T13*1000000/SUM('Tabel 1 Antal dyr'!T30:T31)</f>
        <v>0.25382099514849321</v>
      </c>
      <c r="U35" s="66">
        <f>U13*1000000/SUM('Tabel 1 Antal dyr'!U30:U31)</f>
        <v>0.2538209951484931</v>
      </c>
      <c r="V35" s="66">
        <f>V13*1000000/SUM('Tabel 1 Antal dyr'!V30:V31)</f>
        <v>0.2538209951484931</v>
      </c>
      <c r="W35" s="66">
        <f>W13*1000000/SUM('Tabel 1 Antal dyr'!W30:W31)</f>
        <v>0.25382099514849299</v>
      </c>
      <c r="X35" s="66">
        <f>X13*1000000/SUM('Tabel 1 Antal dyr'!X30:X31)</f>
        <v>0.2538209951484931</v>
      </c>
      <c r="Y35" s="66">
        <f>Y13*1000000/SUM('Tabel 1 Antal dyr'!Y30:Y31)</f>
        <v>0.24289729757944109</v>
      </c>
      <c r="Z35" s="66">
        <f>Z13*1000000/SUM('Tabel 1 Antal dyr'!Z30:Z31)</f>
        <v>0.2428972975794412</v>
      </c>
      <c r="AA35" s="66">
        <f>AA13*1000000/SUM('Tabel 1 Antal dyr'!AA30:AA31)</f>
        <v>0.24289729757944115</v>
      </c>
      <c r="AB35" s="66">
        <f>AB13*1000000/SUM('Tabel 1 Antal dyr'!AB30:AB31)</f>
        <v>0.24289729757944115</v>
      </c>
      <c r="AC35" s="66">
        <f>AC13*1000000/SUM('Tabel 1 Antal dyr'!AC30:AC31)</f>
        <v>0.24289729757944112</v>
      </c>
      <c r="AD35" s="66">
        <f>AD13*1000000/SUM('Tabel 1 Antal dyr'!AD30:AD31)</f>
        <v>0.24289729757944115</v>
      </c>
      <c r="AE35" s="66">
        <f>AE13*1000000/SUM('Tabel 1 Antal dyr'!AE30:AE31)</f>
        <v>0.24289729757944115</v>
      </c>
      <c r="AF35" s="66">
        <f>AF13*1000000/SUM('Tabel 1 Antal dyr'!AF30:AF31)</f>
        <v>0.24289729757944115</v>
      </c>
      <c r="AG35" s="66">
        <f>AG13*1000000/SUM('Tabel 1 Antal dyr'!AG30:AG31)</f>
        <v>0.24289729757944112</v>
      </c>
      <c r="AH35" s="66">
        <f>AH13*1000000/SUM('Tabel 1 Antal dyr'!AH30:AH31)</f>
        <v>0.24289729757944112</v>
      </c>
      <c r="AI35" s="73">
        <f>AI13*1000000/SUM('Tabel 1 Antal dyr'!AI30:AI31)</f>
        <v>0.24289729757944112</v>
      </c>
      <c r="AJ35" s="73">
        <f>AJ13*1000000/SUM('Tabel 1 Antal dyr'!AJ30:AJ31)</f>
        <v>0.24289729757944112</v>
      </c>
      <c r="AK35" s="73">
        <f>AK13*1000000/SUM('Tabel 1 Antal dyr'!AK30:AK31)</f>
        <v>0.24289729757944112</v>
      </c>
      <c r="AL35" s="73">
        <f>AL13*1000000/SUM('Tabel 1 Antal dyr'!AL30:AL31)</f>
        <v>0.24289729757944112</v>
      </c>
      <c r="AM35" s="73">
        <f>AM13*1000000/SUM('Tabel 1 Antal dyr'!AM30:AM31)</f>
        <v>0.24289729757944112</v>
      </c>
      <c r="AN35" s="73">
        <f>AN13*1000000/SUM('Tabel 1 Antal dyr'!AN30:AN31)</f>
        <v>0.24289729757944112</v>
      </c>
      <c r="AO35" s="73">
        <f>AO13*1000000/SUM('Tabel 1 Antal dyr'!AO30:AO31)</f>
        <v>0.24289729757944112</v>
      </c>
      <c r="AP35" s="73">
        <f>AP13*1000000/SUM('Tabel 1 Antal dyr'!AP30:AP31)</f>
        <v>0.24289729757944112</v>
      </c>
      <c r="AQ35" s="73">
        <f>AQ13*1000000/SUM('Tabel 1 Antal dyr'!AQ30:AQ31)</f>
        <v>0.24289729757944112</v>
      </c>
      <c r="AR35" s="73">
        <f>AR13*1000000/SUM('Tabel 1 Antal dyr'!AR30:AR31)</f>
        <v>0.24289729757944112</v>
      </c>
      <c r="AS35" s="73">
        <f>AS13*1000000/SUM('Tabel 1 Antal dyr'!AS30:AS31)</f>
        <v>0.24289729757944112</v>
      </c>
      <c r="AT35" s="73">
        <f>AT13*1000000/SUM('Tabel 1 Antal dyr'!AT30:AT31)</f>
        <v>0.24289729757944112</v>
      </c>
      <c r="AU35" s="73">
        <f>AU13*1000000/SUM('Tabel 1 Antal dyr'!AU30:AU31)</f>
        <v>0.24289729757944112</v>
      </c>
      <c r="AV35" s="73">
        <f>AV13*1000000/SUM('Tabel 1 Antal dyr'!AV30:AV31)</f>
        <v>0.24289729757944112</v>
      </c>
      <c r="AW35" s="73">
        <f>AW13*1000000/SUM('Tabel 1 Antal dyr'!AW30:AW31)</f>
        <v>0.24289729757944112</v>
      </c>
      <c r="AX35" s="73">
        <f>AX13*1000000/SUM('Tabel 1 Antal dyr'!AX30:AX31)</f>
        <v>0.24289729757944112</v>
      </c>
      <c r="AY35" s="73">
        <f>AY13*1000000/SUM('Tabel 1 Antal dyr'!AY30:AY31)</f>
        <v>0.24289729757944112</v>
      </c>
      <c r="AZ35" s="73">
        <f>AZ13*1000000/SUM('Tabel 1 Antal dyr'!AZ30:AZ31)</f>
        <v>0.24289729757944112</v>
      </c>
      <c r="BA35" s="73">
        <f>BA13*1000000/SUM('Tabel 1 Antal dyr'!BA30:BA31)</f>
        <v>0.24289729757944112</v>
      </c>
    </row>
    <row r="36" spans="1:53" s="7" customFormat="1" x14ac:dyDescent="0.25">
      <c r="A36" s="80" t="s">
        <v>2</v>
      </c>
      <c r="B36" s="50"/>
      <c r="C36" s="66">
        <f>SUM(C14:C15)*1000000/'Tabel 1 Antal dyr'!C22</f>
        <v>19.356603568954799</v>
      </c>
      <c r="D36" s="66">
        <f>SUM(D14:D15)*1000000/'Tabel 1 Antal dyr'!D22</f>
        <v>18.887806646420007</v>
      </c>
      <c r="E36" s="66">
        <f>SUM(E14:E15)*1000000/'Tabel 1 Antal dyr'!E22</f>
        <v>18.883189692584153</v>
      </c>
      <c r="F36" s="66">
        <f>SUM(F14:F15)*1000000/'Tabel 1 Antal dyr'!F22</f>
        <v>18.865759967206358</v>
      </c>
      <c r="G36" s="66">
        <f>SUM(G14:G15)*1000000/'Tabel 1 Antal dyr'!G22</f>
        <v>18.821245739740586</v>
      </c>
      <c r="H36" s="66">
        <f>SUM(H14:H15)*1000000/'Tabel 1 Antal dyr'!H22</f>
        <v>19.076700849712697</v>
      </c>
      <c r="I36" s="66">
        <f>SUM(I14:I15)*1000000/'Tabel 1 Antal dyr'!I22</f>
        <v>19.319528413076632</v>
      </c>
      <c r="J36" s="66">
        <f>SUM(J14:J15)*1000000/'Tabel 1 Antal dyr'!J22</f>
        <v>19.55966736118777</v>
      </c>
      <c r="K36" s="66">
        <f>SUM(K14:K15)*1000000/'Tabel 1 Antal dyr'!K22</f>
        <v>19.751233254280169</v>
      </c>
      <c r="L36" s="66">
        <f>SUM(L14:L15)*1000000/'Tabel 1 Antal dyr'!L22</f>
        <v>19.992387619585301</v>
      </c>
      <c r="M36" s="66">
        <f>SUM(M14:M15)*1000000/'Tabel 1 Antal dyr'!M22</f>
        <v>20.617198093671387</v>
      </c>
      <c r="N36" s="66">
        <f>SUM(N14:N15)*1000000/'Tabel 1 Antal dyr'!N22</f>
        <v>21.011631549212993</v>
      </c>
      <c r="O36" s="66">
        <f>SUM(O14:O15)*1000000/'Tabel 1 Antal dyr'!O22</f>
        <v>22.045382474915613</v>
      </c>
      <c r="P36" s="66">
        <f>SUM(P14:P15)*1000000/'Tabel 1 Antal dyr'!P22</f>
        <v>23.050097973334136</v>
      </c>
      <c r="Q36" s="66">
        <f>SUM(Q14:Q15)*1000000/'Tabel 1 Antal dyr'!Q22</f>
        <v>22.985581224851568</v>
      </c>
      <c r="R36" s="66">
        <f>SUM(R14:R15)*1000000/'Tabel 1 Antal dyr'!R22</f>
        <v>20.324476844920806</v>
      </c>
      <c r="S36" s="66">
        <f>SUM(S14:S15)*1000000/'Tabel 1 Antal dyr'!S22</f>
        <v>18.085444852074332</v>
      </c>
      <c r="T36" s="66">
        <f>SUM(T14:T15)*1000000/'Tabel 1 Antal dyr'!T22</f>
        <v>15.982834132267104</v>
      </c>
      <c r="U36" s="66">
        <f>SUM(U14:U15)*1000000/'Tabel 1 Antal dyr'!U22</f>
        <v>15.792183616181225</v>
      </c>
      <c r="V36" s="66">
        <f>SUM(V14:V15)*1000000/'Tabel 1 Antal dyr'!V22</f>
        <v>15.792670404523379</v>
      </c>
      <c r="W36" s="66">
        <f>SUM(W14:W15)*1000000/'Tabel 1 Antal dyr'!W22</f>
        <v>15.862752668861082</v>
      </c>
      <c r="X36" s="66">
        <f>SUM(X14:X15)*1000000/'Tabel 1 Antal dyr'!X22</f>
        <v>15.899869590754664</v>
      </c>
      <c r="Y36" s="66">
        <f>SUM(Y14:Y15)*1000000/'Tabel 1 Antal dyr'!Y22</f>
        <v>15.849955854959541</v>
      </c>
      <c r="Z36" s="66">
        <f>SUM(Z14:Z15)*1000000/'Tabel 1 Antal dyr'!Z22</f>
        <v>15.860519972446708</v>
      </c>
      <c r="AA36" s="66">
        <f>SUM(AA14:AA15)*1000000/'Tabel 1 Antal dyr'!AA22</f>
        <v>15.652655175413896</v>
      </c>
      <c r="AB36" s="66">
        <f>SUM(AB14:AB15)*1000000/'Tabel 1 Antal dyr'!AB22</f>
        <v>15.545948840008977</v>
      </c>
      <c r="AC36" s="66">
        <f>SUM(AC14:AC15)*1000000/'Tabel 1 Antal dyr'!AC22</f>
        <v>15.435225094497975</v>
      </c>
      <c r="AD36" s="66">
        <f>SUM(AD14:AD15)*1000000/'Tabel 1 Antal dyr'!AD22</f>
        <v>15.33931080903124</v>
      </c>
      <c r="AE36" s="66">
        <f>SUM(AE14:AE15)*1000000/'Tabel 1 Antal dyr'!AE22</f>
        <v>15.568048198852257</v>
      </c>
      <c r="AF36" s="66">
        <f>SUM(AF14:AF15)*1000000/'Tabel 1 Antal dyr'!AF22</f>
        <v>15.344818245332108</v>
      </c>
      <c r="AG36" s="66">
        <f>SUM(AG14:AG15)*1000000/'Tabel 1 Antal dyr'!AG22</f>
        <v>15.211015770054841</v>
      </c>
      <c r="AH36" s="66">
        <f>SUM(AH14:AH15)*1000000/'Tabel 1 Antal dyr'!AH22</f>
        <v>15.375222830263464</v>
      </c>
      <c r="AI36" s="73">
        <f>SUM(AI14:AI15)*1000000/'Tabel 1 Antal dyr'!AI22</f>
        <v>14.495210469253934</v>
      </c>
      <c r="AJ36" s="73">
        <f>SUM(AJ14:AJ15)*1000000/'Tabel 1 Antal dyr'!AJ22</f>
        <v>12.335184289049113</v>
      </c>
      <c r="AK36" s="73">
        <f>SUM(AK14:AK15)*1000000/'Tabel 1 Antal dyr'!AK22</f>
        <v>12.250093668560297</v>
      </c>
      <c r="AL36" s="73">
        <f>SUM(AL14:AL15)*1000000/'Tabel 1 Antal dyr'!AL22</f>
        <v>12.126542258245244</v>
      </c>
      <c r="AM36" s="73">
        <f>SUM(AM14:AM15)*1000000/'Tabel 1 Antal dyr'!AM22</f>
        <v>12.039640805189338</v>
      </c>
      <c r="AN36" s="73">
        <f>SUM(AN14:AN15)*1000000/'Tabel 1 Antal dyr'!AN22</f>
        <v>11.95959098842623</v>
      </c>
      <c r="AO36" s="73">
        <f>SUM(AO14:AO15)*1000000/'Tabel 1 Antal dyr'!AO22</f>
        <v>11.80014932379938</v>
      </c>
      <c r="AP36" s="73">
        <f>SUM(AP14:AP15)*1000000/'Tabel 1 Antal dyr'!AP22</f>
        <v>11.68939585160896</v>
      </c>
      <c r="AQ36" s="73">
        <f>SUM(AQ14:AQ15)*1000000/'Tabel 1 Antal dyr'!AQ22</f>
        <v>11.552794442850411</v>
      </c>
      <c r="AR36" s="73">
        <f>SUM(AR14:AR15)*1000000/'Tabel 1 Antal dyr'!AR22</f>
        <v>11.680637098286136</v>
      </c>
      <c r="AS36" s="73">
        <f>SUM(AS14:AS15)*1000000/'Tabel 1 Antal dyr'!AS22</f>
        <v>11.842256885621589</v>
      </c>
      <c r="AT36" s="73">
        <f>SUM(AT14:AT15)*1000000/'Tabel 1 Antal dyr'!AT22</f>
        <v>12.078491846717466</v>
      </c>
      <c r="AU36" s="73">
        <f>SUM(AU14:AU15)*1000000/'Tabel 1 Antal dyr'!AU22</f>
        <v>12.228418887200007</v>
      </c>
      <c r="AV36" s="73">
        <f>SUM(AV14:AV15)*1000000/'Tabel 1 Antal dyr'!AV22</f>
        <v>12.438478825079041</v>
      </c>
      <c r="AW36" s="73">
        <f>SUM(AW14:AW15)*1000000/'Tabel 1 Antal dyr'!AW22</f>
        <v>12.558661612896824</v>
      </c>
      <c r="AX36" s="73">
        <f>SUM(AX14:AX15)*1000000/'Tabel 1 Antal dyr'!AX22</f>
        <v>12.656321896827651</v>
      </c>
      <c r="AY36" s="73">
        <f>SUM(AY14:AY15)*1000000/'Tabel 1 Antal dyr'!AY22</f>
        <v>12.772289061472632</v>
      </c>
      <c r="AZ36" s="73">
        <f>SUM(AZ14:AZ15)*1000000/'Tabel 1 Antal dyr'!AZ22</f>
        <v>12.878869131222597</v>
      </c>
      <c r="BA36" s="73">
        <f>SUM(BA14:BA15)*1000000/'Tabel 1 Antal dyr'!BA22</f>
        <v>13.001804005186615</v>
      </c>
    </row>
    <row r="37" spans="1:53" s="7" customFormat="1" x14ac:dyDescent="0.25">
      <c r="A37" s="80" t="s">
        <v>3</v>
      </c>
      <c r="B37" s="50"/>
      <c r="C37" s="66">
        <f>SUM(C16:C17)*1000000/'Tabel 1 Antal dyr'!C23</f>
        <v>0.27321706980926613</v>
      </c>
      <c r="D37" s="66">
        <f>SUM(D16:D17)*1000000/'Tabel 1 Antal dyr'!D23</f>
        <v>0.27924012784352648</v>
      </c>
      <c r="E37" s="66">
        <f>SUM(E16:E17)*1000000/'Tabel 1 Antal dyr'!E23</f>
        <v>0.285222247381125</v>
      </c>
      <c r="F37" s="66">
        <f>SUM(F16:F17)*1000000/'Tabel 1 Antal dyr'!F23</f>
        <v>0.28724803672783106</v>
      </c>
      <c r="G37" s="66">
        <f>SUM(G16:G17)*1000000/'Tabel 1 Antal dyr'!G23</f>
        <v>0.28932476926021539</v>
      </c>
      <c r="H37" s="66">
        <f>SUM(H16:H17)*1000000/'Tabel 1 Antal dyr'!H23</f>
        <v>0.29172756763818547</v>
      </c>
      <c r="I37" s="66">
        <f>SUM(I16:I17)*1000000/'Tabel 1 Antal dyr'!I23</f>
        <v>0.29384665209176564</v>
      </c>
      <c r="J37" s="66">
        <f>SUM(J16:J17)*1000000/'Tabel 1 Antal dyr'!J23</f>
        <v>0.296293263508635</v>
      </c>
      <c r="K37" s="66">
        <f>SUM(K16:K17)*1000000/'Tabel 1 Antal dyr'!K23</f>
        <v>0.29811054900790129</v>
      </c>
      <c r="L37" s="66">
        <f>SUM(L16:L17)*1000000/'Tabel 1 Antal dyr'!L23</f>
        <v>0.2999105624789557</v>
      </c>
      <c r="M37" s="66">
        <f>SUM(M16:M17)*1000000/'Tabel 1 Antal dyr'!M23</f>
        <v>0.29991056251066422</v>
      </c>
      <c r="N37" s="66">
        <f>SUM(N16:N17)*1000000/'Tabel 1 Antal dyr'!N23</f>
        <v>0.2990656075347462</v>
      </c>
      <c r="O37" s="66">
        <f>SUM(O16:O17)*1000000/'Tabel 1 Antal dyr'!O23</f>
        <v>0.29920643336858549</v>
      </c>
      <c r="P37" s="66">
        <f>SUM(P16:P17)*1000000/'Tabel 1 Antal dyr'!P23</f>
        <v>0.29920643336815694</v>
      </c>
      <c r="Q37" s="66">
        <f>SUM(Q16:Q17)*1000000/'Tabel 1 Antal dyr'!Q23</f>
        <v>0.29850230424826019</v>
      </c>
      <c r="R37" s="66">
        <f>SUM(R16:R17)*1000000/'Tabel 1 Antal dyr'!R23</f>
        <v>0.3209954015115396</v>
      </c>
      <c r="S37" s="66">
        <f>SUM(S16:S17)*1000000/'Tabel 1 Antal dyr'!S23</f>
        <v>0.29174536515094163</v>
      </c>
      <c r="T37" s="66">
        <f>SUM(T16:T17)*1000000/'Tabel 1 Antal dyr'!T23</f>
        <v>0.32442897893751099</v>
      </c>
      <c r="U37" s="66">
        <f>SUM(U16:U17)*1000000/'Tabel 1 Antal dyr'!U23</f>
        <v>0.32271242171072656</v>
      </c>
      <c r="V37" s="66">
        <f>SUM(V16:V17)*1000000/'Tabel 1 Antal dyr'!V23</f>
        <v>0.32327239047451584</v>
      </c>
      <c r="W37" s="66">
        <f>SUM(W16:W17)*1000000/'Tabel 1 Antal dyr'!W23</f>
        <v>0.32327239046990319</v>
      </c>
      <c r="X37" s="66">
        <f>SUM(X16:X17)*1000000/'Tabel 1 Antal dyr'!X23</f>
        <v>0.32186773906292343</v>
      </c>
      <c r="Y37" s="66">
        <f>SUM(Y16:Y17)*1000000/'Tabel 1 Antal dyr'!Y23</f>
        <v>0.32092607221672387</v>
      </c>
      <c r="Z37" s="66">
        <f>SUM(Z16:Z17)*1000000/'Tabel 1 Antal dyr'!Z23</f>
        <v>0.2885834254551598</v>
      </c>
      <c r="AA37" s="66">
        <f>SUM(AA16:AA17)*1000000/'Tabel 1 Antal dyr'!AA23</f>
        <v>0.28869388903894544</v>
      </c>
      <c r="AB37" s="66">
        <f>SUM(AB16:AB17)*1000000/'Tabel 1 Antal dyr'!AB23</f>
        <v>0.28785754484273396</v>
      </c>
      <c r="AC37" s="66">
        <f>SUM(AC16:AC17)*1000000/'Tabel 1 Antal dyr'!AC23</f>
        <v>0.28632752660826605</v>
      </c>
      <c r="AD37" s="66">
        <f>SUM(AD16:AD17)*1000000/'Tabel 1 Antal dyr'!AD23</f>
        <v>0.2839921253505287</v>
      </c>
      <c r="AE37" s="66">
        <f>SUM(AE16:AE17)*1000000/'Tabel 1 Antal dyr'!AE23</f>
        <v>0.28463321350434717</v>
      </c>
      <c r="AF37" s="66">
        <f>SUM(AF16:AF17)*1000000/'Tabel 1 Antal dyr'!AF23</f>
        <v>0.28412156537433564</v>
      </c>
      <c r="AG37" s="66">
        <f>SUM(AG16:AG17)*1000000/'Tabel 1 Antal dyr'!AG23</f>
        <v>0.28213788968869752</v>
      </c>
      <c r="AH37" s="66">
        <f>SUM(AH16:AH17)*1000000/'Tabel 1 Antal dyr'!AH23</f>
        <v>0.29854586775809394</v>
      </c>
      <c r="AI37" s="73">
        <f>SUM(AI16:AI17)*1000000/'Tabel 1 Antal dyr'!AI23</f>
        <v>0.25951525728444547</v>
      </c>
      <c r="AJ37" s="73">
        <f>SUM(AJ16:AJ17)*1000000/'Tabel 1 Antal dyr'!AJ23</f>
        <v>0.21124498557070107</v>
      </c>
      <c r="AK37" s="73">
        <f>SUM(AK16:AK17)*1000000/'Tabel 1 Antal dyr'!AK23</f>
        <v>0.20236455907763332</v>
      </c>
      <c r="AL37" s="73">
        <f>SUM(AL16:AL17)*1000000/'Tabel 1 Antal dyr'!AL23</f>
        <v>0.19430807116777546</v>
      </c>
      <c r="AM37" s="73">
        <f>SUM(AM16:AM17)*1000000/'Tabel 1 Antal dyr'!AM23</f>
        <v>0.18765942825598508</v>
      </c>
      <c r="AN37" s="73">
        <f>SUM(AN16:AN17)*1000000/'Tabel 1 Antal dyr'!AN23</f>
        <v>0.18007480854698105</v>
      </c>
      <c r="AO37" s="73">
        <f>SUM(AO16:AO17)*1000000/'Tabel 1 Antal dyr'!AO23</f>
        <v>0.17168099068250092</v>
      </c>
      <c r="AP37" s="73">
        <f>SUM(AP16:AP17)*1000000/'Tabel 1 Antal dyr'!AP23</f>
        <v>0.16305180599369479</v>
      </c>
      <c r="AQ37" s="73">
        <f>SUM(AQ16:AQ17)*1000000/'Tabel 1 Antal dyr'!AQ23</f>
        <v>0.15394278595501823</v>
      </c>
      <c r="AR37" s="73">
        <f>SUM(AR16:AR17)*1000000/'Tabel 1 Antal dyr'!AR23</f>
        <v>0.15207608721087154</v>
      </c>
      <c r="AS37" s="73">
        <f>SUM(AS16:AS17)*1000000/'Tabel 1 Antal dyr'!AS23</f>
        <v>0.15236472773940163</v>
      </c>
      <c r="AT37" s="73">
        <f>SUM(AT16:AT17)*1000000/'Tabel 1 Antal dyr'!AT23</f>
        <v>0.13785565333147207</v>
      </c>
      <c r="AU37" s="73">
        <f>SUM(AU16:AU17)*1000000/'Tabel 1 Antal dyr'!AU23</f>
        <v>0.137563728189291</v>
      </c>
      <c r="AV37" s="73">
        <f>SUM(AV16:AV17)*1000000/'Tabel 1 Antal dyr'!AV23</f>
        <v>0.13915091017660305</v>
      </c>
      <c r="AW37" s="73">
        <f>SUM(AW16:AW17)*1000000/'Tabel 1 Antal dyr'!AW23</f>
        <v>0.13750884347753597</v>
      </c>
      <c r="AX37" s="73">
        <f>SUM(AX16:AX17)*1000000/'Tabel 1 Antal dyr'!AX23</f>
        <v>0.1357336489906909</v>
      </c>
      <c r="AY37" s="73">
        <f>SUM(AY16:AY17)*1000000/'Tabel 1 Antal dyr'!AY23</f>
        <v>0.11768610231570295</v>
      </c>
      <c r="AZ37" s="73">
        <f>SUM(AZ16:AZ17)*1000000/'Tabel 1 Antal dyr'!AZ23</f>
        <v>0.11622253132889998</v>
      </c>
      <c r="BA37" s="73">
        <f>SUM(BA16:BA17)*1000000/'Tabel 1 Antal dyr'!BA23</f>
        <v>0.11485197575879466</v>
      </c>
    </row>
    <row r="38" spans="1:53" s="7" customFormat="1" x14ac:dyDescent="0.25">
      <c r="A38" s="80" t="s">
        <v>4</v>
      </c>
      <c r="B38" s="19"/>
      <c r="C38" s="66">
        <f>SUM(C18:C19)*1000000/'Tabel 1 Antal dyr'!C24</f>
        <v>1.4844214392530706</v>
      </c>
      <c r="D38" s="66">
        <f>SUM(D18:D19)*1000000/'Tabel 1 Antal dyr'!D24</f>
        <v>1.5299702090369027</v>
      </c>
      <c r="E38" s="66">
        <f>SUM(E18:E19)*1000000/'Tabel 1 Antal dyr'!E24</f>
        <v>1.5793637504653373</v>
      </c>
      <c r="F38" s="66">
        <f>SUM(F18:F19)*1000000/'Tabel 1 Antal dyr'!F24</f>
        <v>1.5867156772967386</v>
      </c>
      <c r="G38" s="66">
        <f>SUM(G18:G19)*1000000/'Tabel 1 Antal dyr'!G24</f>
        <v>1.5984660417039012</v>
      </c>
      <c r="H38" s="66">
        <f>SUM(H18:H19)*1000000/'Tabel 1 Antal dyr'!H24</f>
        <v>1.6070069379419039</v>
      </c>
      <c r="I38" s="66">
        <f>SUM(I18:I19)*1000000/'Tabel 1 Antal dyr'!I24</f>
        <v>1.6149279443713902</v>
      </c>
      <c r="J38" s="66">
        <f>SUM(J18:J19)*1000000/'Tabel 1 Antal dyr'!J24</f>
        <v>1.6241962820395512</v>
      </c>
      <c r="K38" s="66">
        <f>SUM(K18:K19)*1000000/'Tabel 1 Antal dyr'!K24</f>
        <v>1.6337266211011603</v>
      </c>
      <c r="L38" s="66">
        <f>SUM(L18:L19)*1000000/'Tabel 1 Antal dyr'!L24</f>
        <v>1.6411891033963859</v>
      </c>
      <c r="M38" s="66">
        <f>SUM(M18:M19)*1000000/'Tabel 1 Antal dyr'!M24</f>
        <v>1.642679061658874</v>
      </c>
      <c r="N38" s="66">
        <f>SUM(N18:N19)*1000000/'Tabel 1 Antal dyr'!N24</f>
        <v>1.6510247654865666</v>
      </c>
      <c r="O38" s="66">
        <f>SUM(O18:O19)*1000000/'Tabel 1 Antal dyr'!O24</f>
        <v>1.6884873653140438</v>
      </c>
      <c r="P38" s="66">
        <f>SUM(P18:P19)*1000000/'Tabel 1 Antal dyr'!P24</f>
        <v>1.682890489693607</v>
      </c>
      <c r="Q38" s="66">
        <f>SUM(Q18:Q19)*1000000/'Tabel 1 Antal dyr'!Q24</f>
        <v>1.7002035142778817</v>
      </c>
      <c r="R38" s="66">
        <f>SUM(R18:R19)*1000000/'Tabel 1 Antal dyr'!R24</f>
        <v>1.6534995565045911</v>
      </c>
      <c r="S38" s="66">
        <f>SUM(S18:S19)*1000000/'Tabel 1 Antal dyr'!S24</f>
        <v>1.6535934755379926</v>
      </c>
      <c r="T38" s="66">
        <f>SUM(T18:T19)*1000000/'Tabel 1 Antal dyr'!T24</f>
        <v>1.6866235528530429</v>
      </c>
      <c r="U38" s="66">
        <f>SUM(U18:U19)*1000000/'Tabel 1 Antal dyr'!U24</f>
        <v>1.6358080492720113</v>
      </c>
      <c r="V38" s="66">
        <f>SUM(V18:V19)*1000000/'Tabel 1 Antal dyr'!V24</f>
        <v>1.6595574352447333</v>
      </c>
      <c r="W38" s="66">
        <f>SUM(W18:W19)*1000000/'Tabel 1 Antal dyr'!W24</f>
        <v>1.6608358202779239</v>
      </c>
      <c r="X38" s="66">
        <f>SUM(X18:X19)*1000000/'Tabel 1 Antal dyr'!X24</f>
        <v>1.6591246708090366</v>
      </c>
      <c r="Y38" s="66">
        <f>SUM(Y18:Y19)*1000000/'Tabel 1 Antal dyr'!Y24</f>
        <v>1.6480782069325699</v>
      </c>
      <c r="Z38" s="66">
        <f>SUM(Z18:Z19)*1000000/'Tabel 1 Antal dyr'!Z24</f>
        <v>1.6802565954850945</v>
      </c>
      <c r="AA38" s="66">
        <f>SUM(AA18:AA19)*1000000/'Tabel 1 Antal dyr'!AA24</f>
        <v>1.7351832186943836</v>
      </c>
      <c r="AB38" s="66">
        <f>SUM(AB18:AB19)*1000000/'Tabel 1 Antal dyr'!AB24</f>
        <v>1.6915586433360574</v>
      </c>
      <c r="AC38" s="66">
        <f>SUM(AC18:AC19)*1000000/'Tabel 1 Antal dyr'!AC24</f>
        <v>1.6943909808391679</v>
      </c>
      <c r="AD38" s="66">
        <f>SUM(AD18:AD19)*1000000/'Tabel 1 Antal dyr'!AD24</f>
        <v>1.7370503171222391</v>
      </c>
      <c r="AE38" s="66">
        <f>SUM(AE18:AE19)*1000000/'Tabel 1 Antal dyr'!AE24</f>
        <v>1.7289486331956814</v>
      </c>
      <c r="AF38" s="66">
        <f>SUM(AF18:AF19)*1000000/'Tabel 1 Antal dyr'!AF24</f>
        <v>1.7044824817644115</v>
      </c>
      <c r="AG38" s="66">
        <f>SUM(AG18:AG19)*1000000/'Tabel 1 Antal dyr'!AG24</f>
        <v>1.7171331548453492</v>
      </c>
      <c r="AH38" s="66">
        <f>SUM(AH18:AH19)*1000000/'Tabel 1 Antal dyr'!AH24</f>
        <v>1.6407301550434505</v>
      </c>
      <c r="AI38" s="73">
        <f>SUM(AI18:AI19)*1000000/'Tabel 1 Antal dyr'!AI24</f>
        <v>1.6998108701302028</v>
      </c>
      <c r="AJ38" s="73">
        <f>SUM(AJ18:AJ19)*1000000/'Tabel 1 Antal dyr'!AJ24</f>
        <v>1.4321180745358566</v>
      </c>
      <c r="AK38" s="73">
        <f>SUM(AK18:AK19)*1000000/'Tabel 1 Antal dyr'!AK24</f>
        <v>1.4011420466587392</v>
      </c>
      <c r="AL38" s="73">
        <f>SUM(AL18:AL19)*1000000/'Tabel 1 Antal dyr'!AL24</f>
        <v>1.3982925972836544</v>
      </c>
      <c r="AM38" s="73">
        <f>SUM(AM18:AM19)*1000000/'Tabel 1 Antal dyr'!AM24</f>
        <v>1.3766786809191038</v>
      </c>
      <c r="AN38" s="73">
        <f>SUM(AN18:AN19)*1000000/'Tabel 1 Antal dyr'!AN24</f>
        <v>1.3289589628420542</v>
      </c>
      <c r="AO38" s="73">
        <f>SUM(AO18:AO19)*1000000/'Tabel 1 Antal dyr'!AO24</f>
        <v>1.3015136959881364</v>
      </c>
      <c r="AP38" s="73">
        <f>SUM(AP18:AP19)*1000000/'Tabel 1 Antal dyr'!AP24</f>
        <v>1.2522564970183299</v>
      </c>
      <c r="AQ38" s="73">
        <f>SUM(AQ18:AQ19)*1000000/'Tabel 1 Antal dyr'!AQ24</f>
        <v>1.2240444159273018</v>
      </c>
      <c r="AR38" s="73">
        <f>SUM(AR18:AR19)*1000000/'Tabel 1 Antal dyr'!AR24</f>
        <v>1.1876261558427761</v>
      </c>
      <c r="AS38" s="73">
        <f>SUM(AS18:AS19)*1000000/'Tabel 1 Antal dyr'!AS24</f>
        <v>1.1576435383695889</v>
      </c>
      <c r="AT38" s="73">
        <f>SUM(AT18:AT19)*1000000/'Tabel 1 Antal dyr'!AT24</f>
        <v>1.1551401980557365</v>
      </c>
      <c r="AU38" s="73">
        <f>SUM(AU18:AU19)*1000000/'Tabel 1 Antal dyr'!AU24</f>
        <v>1.1248854891620461</v>
      </c>
      <c r="AV38" s="73">
        <f>SUM(AV18:AV19)*1000000/'Tabel 1 Antal dyr'!AV24</f>
        <v>1.1007362528512183</v>
      </c>
      <c r="AW38" s="73">
        <f>SUM(AW18:AW19)*1000000/'Tabel 1 Antal dyr'!AW24</f>
        <v>1.0669461208098108</v>
      </c>
      <c r="AX38" s="73">
        <f>SUM(AX18:AX19)*1000000/'Tabel 1 Antal dyr'!AX24</f>
        <v>1.0533675079192855</v>
      </c>
      <c r="AY38" s="73">
        <f>SUM(AY18:AY19)*1000000/'Tabel 1 Antal dyr'!AY24</f>
        <v>1.0196965043502209</v>
      </c>
      <c r="AZ38" s="73">
        <f>SUM(AZ18:AZ19)*1000000/'Tabel 1 Antal dyr'!AZ24</f>
        <v>1.0071067797426223</v>
      </c>
      <c r="BA38" s="73">
        <f>SUM(BA18:BA19)*1000000/'Tabel 1 Antal dyr'!BA24</f>
        <v>0.97560896291592869</v>
      </c>
    </row>
    <row r="39" spans="1:53" s="7" customFormat="1" x14ac:dyDescent="0.25">
      <c r="A39" s="48" t="s">
        <v>126</v>
      </c>
      <c r="B39" s="48"/>
      <c r="C39" s="66">
        <f>C20*1000000/'Tabel 1 Antal dyr'!C32</f>
        <v>0.58526904602465757</v>
      </c>
      <c r="D39" s="66">
        <f>D20*1000000/'Tabel 1 Antal dyr'!D32</f>
        <v>0.58526904602465757</v>
      </c>
      <c r="E39" s="66">
        <f>E20*1000000/'Tabel 1 Antal dyr'!E32</f>
        <v>0.58526904602465768</v>
      </c>
      <c r="F39" s="66">
        <f>F20*1000000/'Tabel 1 Antal dyr'!F32</f>
        <v>0.58526904602465746</v>
      </c>
      <c r="G39" s="66">
        <f>G20*1000000/'Tabel 1 Antal dyr'!G32</f>
        <v>0.58526904602465779</v>
      </c>
      <c r="H39" s="66">
        <f>H20*1000000/'Tabel 1 Antal dyr'!H32</f>
        <v>0.58526904602465746</v>
      </c>
      <c r="I39" s="66">
        <f>I20*1000000/'Tabel 1 Antal dyr'!I32</f>
        <v>0.58526904602465757</v>
      </c>
      <c r="J39" s="66">
        <f>J20*1000000/'Tabel 1 Antal dyr'!J32</f>
        <v>0.58526904602465757</v>
      </c>
      <c r="K39" s="66">
        <f>K20*1000000/'Tabel 1 Antal dyr'!K32</f>
        <v>0.58526904602465757</v>
      </c>
      <c r="L39" s="66">
        <f>L20*1000000/'Tabel 1 Antal dyr'!L32</f>
        <v>0.58526904602465746</v>
      </c>
      <c r="M39" s="66">
        <f>M20*1000000/'Tabel 1 Antal dyr'!M32</f>
        <v>0.58526904602465757</v>
      </c>
      <c r="N39" s="66">
        <f>N20*1000000/'Tabel 1 Antal dyr'!N32</f>
        <v>0.58526904602465746</v>
      </c>
      <c r="O39" s="66">
        <f>O20*1000000/'Tabel 1 Antal dyr'!O32</f>
        <v>0.5852690460246579</v>
      </c>
      <c r="P39" s="66">
        <f>P20*1000000/'Tabel 1 Antal dyr'!P32</f>
        <v>0.58526904602465735</v>
      </c>
      <c r="Q39" s="66">
        <f>Q20*1000000/'Tabel 1 Antal dyr'!Q32</f>
        <v>0.58526904602465746</v>
      </c>
      <c r="R39" s="66">
        <f>R20*1000000/'Tabel 1 Antal dyr'!R32</f>
        <v>0.58833270355837797</v>
      </c>
      <c r="S39" s="66">
        <f>S20*1000000/'Tabel 1 Antal dyr'!S32</f>
        <v>0.58988100326341397</v>
      </c>
      <c r="T39" s="66">
        <f>T20*1000000/'Tabel 1 Antal dyr'!T32</f>
        <v>0.5914293036462247</v>
      </c>
      <c r="U39" s="66">
        <f>U20*1000000/'Tabel 1 Antal dyr'!U32</f>
        <v>0.59297760369014785</v>
      </c>
      <c r="V39" s="66">
        <f>V20*1000000/'Tabel 1 Antal dyr'!V32</f>
        <v>0.59418824255427927</v>
      </c>
      <c r="W39" s="66">
        <f>W20*1000000/'Tabel 1 Antal dyr'!W32</f>
        <v>0.59367149296967869</v>
      </c>
      <c r="X39" s="66">
        <f>X20*1000000/'Tabel 1 Antal dyr'!X32</f>
        <v>0.59315466991857513</v>
      </c>
      <c r="Y39" s="66">
        <f>Y20*1000000/'Tabel 1 Antal dyr'!Y32</f>
        <v>0.57948483108995508</v>
      </c>
      <c r="Z39" s="66">
        <f>Z20*1000000/'Tabel 1 Antal dyr'!Z32</f>
        <v>0.57750782316651617</v>
      </c>
      <c r="AA39" s="66">
        <f>AA20*1000000/'Tabel 1 Antal dyr'!AA32</f>
        <v>0.57844124700616117</v>
      </c>
      <c r="AB39" s="66">
        <f>AB20*1000000/'Tabel 1 Antal dyr'!AB32</f>
        <v>0.57800356571216216</v>
      </c>
      <c r="AC39" s="66">
        <f>AC20*1000000/'Tabel 1 Antal dyr'!AC32</f>
        <v>0.5784963766922756</v>
      </c>
      <c r="AD39" s="66">
        <f>AD20*1000000/'Tabel 1 Antal dyr'!AD32</f>
        <v>0.57753907569898522</v>
      </c>
      <c r="AE39" s="66">
        <f>AE20*1000000/'Tabel 1 Antal dyr'!AE32</f>
        <v>0.57736937007249534</v>
      </c>
      <c r="AF39" s="66">
        <f>AF20*1000000/'Tabel 1 Antal dyr'!AF32</f>
        <v>0.57623497091631126</v>
      </c>
      <c r="AG39" s="66">
        <f>AG20*1000000/'Tabel 1 Antal dyr'!AG32</f>
        <v>0.57642701571231791</v>
      </c>
      <c r="AH39" s="66">
        <f>AH20*1000000/'Tabel 1 Antal dyr'!AH32</f>
        <v>0.57571541364924494</v>
      </c>
      <c r="AI39" s="73">
        <f>AI20*1000000/'Tabel 1 Antal dyr'!AI32</f>
        <v>0.57571541364924494</v>
      </c>
      <c r="AJ39" s="73">
        <f>AJ20*1000000/'Tabel 1 Antal dyr'!AJ32</f>
        <v>0.57571541364924494</v>
      </c>
      <c r="AK39" s="73">
        <f>AK20*1000000/'Tabel 1 Antal dyr'!AK32</f>
        <v>0.57571541364924494</v>
      </c>
      <c r="AL39" s="73">
        <f>AL20*1000000/'Tabel 1 Antal dyr'!AL32</f>
        <v>0.57571541364924494</v>
      </c>
      <c r="AM39" s="73">
        <f>AM20*1000000/'Tabel 1 Antal dyr'!AM32</f>
        <v>0.57571541364924494</v>
      </c>
      <c r="AN39" s="73">
        <f>AN20*1000000/'Tabel 1 Antal dyr'!AN32</f>
        <v>0.57571541364924494</v>
      </c>
      <c r="AO39" s="73">
        <f>AO20*1000000/'Tabel 1 Antal dyr'!AO32</f>
        <v>0.57571541364924494</v>
      </c>
      <c r="AP39" s="73">
        <f>AP20*1000000/'Tabel 1 Antal dyr'!AP32</f>
        <v>0.57571541364924494</v>
      </c>
      <c r="AQ39" s="73">
        <f>AQ20*1000000/'Tabel 1 Antal dyr'!AQ32</f>
        <v>0.57571541364924494</v>
      </c>
      <c r="AR39" s="73">
        <f>AR20*1000000/'Tabel 1 Antal dyr'!AR32</f>
        <v>0.57571541364924494</v>
      </c>
      <c r="AS39" s="73">
        <f>AS20*1000000/'Tabel 1 Antal dyr'!AS32</f>
        <v>0.57571541364924494</v>
      </c>
      <c r="AT39" s="73">
        <f>AT20*1000000/'Tabel 1 Antal dyr'!AT32</f>
        <v>0.57571541364924494</v>
      </c>
      <c r="AU39" s="73">
        <f>AU20*1000000/'Tabel 1 Antal dyr'!AU32</f>
        <v>0.57571541364924494</v>
      </c>
      <c r="AV39" s="73">
        <f>AV20*1000000/'Tabel 1 Antal dyr'!AV32</f>
        <v>0.57571541364924494</v>
      </c>
      <c r="AW39" s="73">
        <f>AW20*1000000/'Tabel 1 Antal dyr'!AW32</f>
        <v>0.57571541364924494</v>
      </c>
      <c r="AX39" s="73">
        <f>AX20*1000000/'Tabel 1 Antal dyr'!AX32</f>
        <v>0.57571541364924494</v>
      </c>
      <c r="AY39" s="73">
        <f>AY20*1000000/'Tabel 1 Antal dyr'!AY32</f>
        <v>0.57571541364924494</v>
      </c>
      <c r="AZ39" s="73">
        <f>AZ20*1000000/'Tabel 1 Antal dyr'!AZ32</f>
        <v>0.57571541364924494</v>
      </c>
      <c r="BA39" s="73">
        <f>BA20*1000000/'Tabel 1 Antal dyr'!BA32</f>
        <v>0.57571541364924494</v>
      </c>
    </row>
    <row r="40" spans="1:53" s="7" customFormat="1" x14ac:dyDescent="0.25">
      <c r="A40" s="48" t="s">
        <v>127</v>
      </c>
      <c r="B40" s="48"/>
      <c r="C40" s="66">
        <f>C21*1000000/'Tabel 1 Antal dyr'!C33</f>
        <v>4.3949314506000006</v>
      </c>
      <c r="D40" s="66">
        <f>D21*1000000/'Tabel 1 Antal dyr'!D33</f>
        <v>4.3949314505999997</v>
      </c>
      <c r="E40" s="66">
        <f>E21*1000000/'Tabel 1 Antal dyr'!E33</f>
        <v>4.3949314506000006</v>
      </c>
      <c r="F40" s="66">
        <f>F21*1000000/'Tabel 1 Antal dyr'!F33</f>
        <v>4.3949314505999997</v>
      </c>
      <c r="G40" s="66">
        <f>G21*1000000/'Tabel 1 Antal dyr'!G33</f>
        <v>4.3949314506000006</v>
      </c>
      <c r="H40" s="66">
        <f>H21*1000000/'Tabel 1 Antal dyr'!H33</f>
        <v>4.3949314505999997</v>
      </c>
      <c r="I40" s="66">
        <f>I21*1000000/'Tabel 1 Antal dyr'!I33</f>
        <v>4.3949314506000006</v>
      </c>
      <c r="J40" s="66">
        <f>J21*1000000/'Tabel 1 Antal dyr'!J33</f>
        <v>4.3949314505999997</v>
      </c>
      <c r="K40" s="66">
        <f>K21*1000000/'Tabel 1 Antal dyr'!K33</f>
        <v>4.3949314506000006</v>
      </c>
      <c r="L40" s="66">
        <f>L21*1000000/'Tabel 1 Antal dyr'!L33</f>
        <v>4.3949314505999997</v>
      </c>
      <c r="M40" s="66">
        <f>M21*1000000/'Tabel 1 Antal dyr'!M33</f>
        <v>4.3949314505999997</v>
      </c>
      <c r="N40" s="66">
        <f>N21*1000000/'Tabel 1 Antal dyr'!N33</f>
        <v>4.3949314505999988</v>
      </c>
      <c r="O40" s="66">
        <f>O21*1000000/'Tabel 1 Antal dyr'!O33</f>
        <v>4.3949314506000006</v>
      </c>
      <c r="P40" s="66">
        <f>P21*1000000/'Tabel 1 Antal dyr'!P33</f>
        <v>4.37905067175</v>
      </c>
      <c r="Q40" s="66">
        <f>Q21*1000000/'Tabel 1 Antal dyr'!Q33</f>
        <v>4.37905067175</v>
      </c>
      <c r="R40" s="66">
        <f>R21*1000000/'Tabel 1 Antal dyr'!R33</f>
        <v>4.37905067175</v>
      </c>
      <c r="S40" s="66">
        <f>S21*1000000/'Tabel 1 Antal dyr'!S33</f>
        <v>4.37905067175</v>
      </c>
      <c r="T40" s="66">
        <f>T21*1000000/'Tabel 1 Antal dyr'!T33</f>
        <v>4.37905067175</v>
      </c>
      <c r="U40" s="66">
        <f>U21*1000000/'Tabel 1 Antal dyr'!U33</f>
        <v>4.37905067175</v>
      </c>
      <c r="V40" s="66">
        <f>V21*1000000/'Tabel 1 Antal dyr'!V33</f>
        <v>4.37905067175</v>
      </c>
      <c r="W40" s="66">
        <f>W21*1000000/'Tabel 1 Antal dyr'!W33</f>
        <v>4.37905067175</v>
      </c>
      <c r="X40" s="66">
        <f>X21*1000000/'Tabel 1 Antal dyr'!X33</f>
        <v>4.37905067175</v>
      </c>
      <c r="Y40" s="66">
        <f>Y21*1000000/'Tabel 1 Antal dyr'!Y33</f>
        <v>4.37905067175</v>
      </c>
      <c r="Z40" s="66">
        <f>Z21*1000000/'Tabel 1 Antal dyr'!Z33</f>
        <v>4.37905067175</v>
      </c>
      <c r="AA40" s="66">
        <f>AA21*1000000/'Tabel 1 Antal dyr'!AA33</f>
        <v>4.37905067175</v>
      </c>
      <c r="AB40" s="66">
        <f>AB21*1000000/'Tabel 1 Antal dyr'!AB33</f>
        <v>4.37905067175</v>
      </c>
      <c r="AC40" s="66">
        <f>AC21*1000000/'Tabel 1 Antal dyr'!AC33</f>
        <v>4.37905067175</v>
      </c>
      <c r="AD40" s="66">
        <f>AD21*1000000/'Tabel 1 Antal dyr'!AD33</f>
        <v>4.37905067175</v>
      </c>
      <c r="AE40" s="66">
        <f>AE21*1000000/'Tabel 1 Antal dyr'!AE33</f>
        <v>4.37905067175</v>
      </c>
      <c r="AF40" s="66">
        <f>AF21*1000000/'Tabel 1 Antal dyr'!AF33</f>
        <v>4.37905067175</v>
      </c>
      <c r="AG40" s="66">
        <f>AG21*1000000/'Tabel 1 Antal dyr'!AG33</f>
        <v>4.6926756952500002</v>
      </c>
      <c r="AH40" s="66">
        <f>AH21*1000000/'Tabel 1 Antal dyr'!AH33</f>
        <v>4.6926756952500002</v>
      </c>
      <c r="AI40" s="73">
        <f>AI21*1000000/'Tabel 1 Antal dyr'!AI33</f>
        <v>4.6926756952500002</v>
      </c>
      <c r="AJ40" s="73">
        <f>AJ21*1000000/'Tabel 1 Antal dyr'!AJ33</f>
        <v>4.6926756952500002</v>
      </c>
      <c r="AK40" s="73">
        <f>AK21*1000000/'Tabel 1 Antal dyr'!AK33</f>
        <v>4.6926756952500002</v>
      </c>
      <c r="AL40" s="73">
        <f>AL21*1000000/'Tabel 1 Antal dyr'!AL33</f>
        <v>4.6926756952500002</v>
      </c>
      <c r="AM40" s="73">
        <f>AM21*1000000/'Tabel 1 Antal dyr'!AM33</f>
        <v>4.6926756952500002</v>
      </c>
      <c r="AN40" s="73">
        <f>AN21*1000000/'Tabel 1 Antal dyr'!AN33</f>
        <v>4.6926756952500002</v>
      </c>
      <c r="AO40" s="73">
        <f>AO21*1000000/'Tabel 1 Antal dyr'!AO33</f>
        <v>4.6926756952500002</v>
      </c>
      <c r="AP40" s="73">
        <f>AP21*1000000/'Tabel 1 Antal dyr'!AP33</f>
        <v>4.6926756952500002</v>
      </c>
      <c r="AQ40" s="73">
        <f>AQ21*1000000/'Tabel 1 Antal dyr'!AQ33</f>
        <v>4.6926756952500002</v>
      </c>
      <c r="AR40" s="73">
        <f>AR21*1000000/'Tabel 1 Antal dyr'!AR33</f>
        <v>4.6926756952500002</v>
      </c>
      <c r="AS40" s="73">
        <f>AS21*1000000/'Tabel 1 Antal dyr'!AS33</f>
        <v>4.6926756952500002</v>
      </c>
      <c r="AT40" s="73">
        <f>AT21*1000000/'Tabel 1 Antal dyr'!AT33</f>
        <v>4.6926756952500002</v>
      </c>
      <c r="AU40" s="73">
        <f>AU21*1000000/'Tabel 1 Antal dyr'!AU33</f>
        <v>4.6926756952500002</v>
      </c>
      <c r="AV40" s="73">
        <f>AV21*1000000/'Tabel 1 Antal dyr'!AV33</f>
        <v>4.6926756952500002</v>
      </c>
      <c r="AW40" s="73">
        <f>AW21*1000000/'Tabel 1 Antal dyr'!AW33</f>
        <v>4.6926756952500002</v>
      </c>
      <c r="AX40" s="73">
        <f>AX21*1000000/'Tabel 1 Antal dyr'!AX33</f>
        <v>4.6926756952500002</v>
      </c>
      <c r="AY40" s="73">
        <f>AY21*1000000/'Tabel 1 Antal dyr'!AY33</f>
        <v>4.6926756952500002</v>
      </c>
      <c r="AZ40" s="73">
        <f>AZ21*1000000/'Tabel 1 Antal dyr'!AZ33</f>
        <v>4.6926756952500002</v>
      </c>
      <c r="BA40" s="73">
        <f>BA21*1000000/'Tabel 1 Antal dyr'!BA33</f>
        <v>4.6926756952500002</v>
      </c>
    </row>
    <row r="41" spans="1:53" s="5" customFormat="1" x14ac:dyDescent="0.25">
      <c r="A41" s="80" t="s">
        <v>174</v>
      </c>
      <c r="B41" s="80"/>
      <c r="C41" s="66">
        <f>SUM(C22:C23)*1000000/SUM('Tabel 1 Antal dyr'!C25:C28)</f>
        <v>2.5441290359727353</v>
      </c>
      <c r="D41" s="66">
        <f>SUM(D22:D23)*1000000/SUM('Tabel 1 Antal dyr'!D25:D28)</f>
        <v>2.57120733687634</v>
      </c>
      <c r="E41" s="66">
        <f>SUM(E22:E23)*1000000/SUM('Tabel 1 Antal dyr'!E25:E28)</f>
        <v>2.4672110336270414</v>
      </c>
      <c r="F41" s="66">
        <f>SUM(F22:F23)*1000000/SUM('Tabel 1 Antal dyr'!F25:F28)</f>
        <v>2.57646206021382</v>
      </c>
      <c r="G41" s="66">
        <f>SUM(G22:G23)*1000000/SUM('Tabel 1 Antal dyr'!G25:G28)</f>
        <v>2.5399448701711447</v>
      </c>
      <c r="H41" s="66">
        <f>SUM(H22:H23)*1000000/SUM('Tabel 1 Antal dyr'!H25:H28)</f>
        <v>2.4398111712300037</v>
      </c>
      <c r="I41" s="66">
        <f>SUM(I22:I23)*1000000/SUM('Tabel 1 Antal dyr'!I25:I28)</f>
        <v>2.524969779130672</v>
      </c>
      <c r="J41" s="66">
        <f>SUM(J22:J23)*1000000/SUM('Tabel 1 Antal dyr'!J25:J28)</f>
        <v>2.4935559797093885</v>
      </c>
      <c r="K41" s="66">
        <f>SUM(K22:K23)*1000000/SUM('Tabel 1 Antal dyr'!K25:K28)</f>
        <v>2.5587170367309047</v>
      </c>
      <c r="L41" s="66">
        <f>SUM(L22:L23)*1000000/SUM('Tabel 1 Antal dyr'!L25:L28)</f>
        <v>2.5517221448736374</v>
      </c>
      <c r="M41" s="66">
        <f>SUM(M22:M23)*1000000/SUM('Tabel 1 Antal dyr'!M25:M28)</f>
        <v>2.6449122680502479</v>
      </c>
      <c r="N41" s="66">
        <f>SUM(N22:N23)*1000000/SUM('Tabel 1 Antal dyr'!N25:N28)</f>
        <v>2.6967313338658667</v>
      </c>
      <c r="O41" s="66">
        <f>SUM(O22:O23)*1000000/SUM('Tabel 1 Antal dyr'!O25:O28)</f>
        <v>2.695507127144138</v>
      </c>
      <c r="P41" s="66">
        <f>SUM(P22:P23)*1000000/SUM('Tabel 1 Antal dyr'!P25:P28)</f>
        <v>2.798248510771149</v>
      </c>
      <c r="Q41" s="66">
        <f>SUM(Q22:Q23)*1000000/SUM('Tabel 1 Antal dyr'!Q25:Q28)</f>
        <v>2.8758183140920393</v>
      </c>
      <c r="R41" s="66">
        <f>SUM(R22:R23)*1000000/SUM('Tabel 1 Antal dyr'!R25:R28)</f>
        <v>2.5454084220626001</v>
      </c>
      <c r="S41" s="66">
        <f>SUM(S22:S23)*1000000/SUM('Tabel 1 Antal dyr'!S25:S28)</f>
        <v>2.7545271522005423</v>
      </c>
      <c r="T41" s="66">
        <f>SUM(T22:T23)*1000000/SUM('Tabel 1 Antal dyr'!T25:T28)</f>
        <v>2.8785714931478084</v>
      </c>
      <c r="U41" s="66">
        <f>SUM(U22:U23)*1000000/SUM('Tabel 1 Antal dyr'!U25:U28)</f>
        <v>2.7440867460840201</v>
      </c>
      <c r="V41" s="66">
        <f>SUM(V22:V23)*1000000/SUM('Tabel 1 Antal dyr'!V25:V28)</f>
        <v>2.7910942490058503</v>
      </c>
      <c r="W41" s="66">
        <f>SUM(W22:W23)*1000000/SUM('Tabel 1 Antal dyr'!W25:W28)</f>
        <v>2.6638021548269797</v>
      </c>
      <c r="X41" s="66">
        <f>SUM(X22:X23)*1000000/SUM('Tabel 1 Antal dyr'!X25:X28)</f>
        <v>2.4381676286398206</v>
      </c>
      <c r="Y41" s="66">
        <f>SUM(Y22:Y23)*1000000/SUM('Tabel 1 Antal dyr'!Y25:Y28)</f>
        <v>2.5917673791742253</v>
      </c>
      <c r="Z41" s="66">
        <f>SUM(Z22:Z23)*1000000/SUM('Tabel 1 Antal dyr'!Z25:Z28)</f>
        <v>2.6340715791254512</v>
      </c>
      <c r="AA41" s="66">
        <f>SUM(AA22:AA23)*1000000/SUM('Tabel 1 Antal dyr'!AA25:AA28)</f>
        <v>2.6845243756253536</v>
      </c>
      <c r="AB41" s="66">
        <f>SUM(AB22:AB23)*1000000/SUM('Tabel 1 Antal dyr'!AB25:AB28)</f>
        <v>2.6307881944095683</v>
      </c>
      <c r="AC41" s="66">
        <f>SUM(AC22:AC23)*1000000/SUM('Tabel 1 Antal dyr'!AC25:AC28)</f>
        <v>2.5228730211091159</v>
      </c>
      <c r="AD41" s="66">
        <f>SUM(AD22:AD23)*1000000/SUM('Tabel 1 Antal dyr'!AD25:AD28)</f>
        <v>2.5362078015305274</v>
      </c>
      <c r="AE41" s="66">
        <f>SUM(AE22:AE23)*1000000/SUM('Tabel 1 Antal dyr'!AE25:AE28)</f>
        <v>2.4806272697205909</v>
      </c>
      <c r="AF41" s="66">
        <f>SUM(AF22:AF23)*1000000/SUM('Tabel 1 Antal dyr'!AF25:AF28)</f>
        <v>2.4620811704769707</v>
      </c>
      <c r="AG41" s="66">
        <f>SUM(AG22:AG23)*1000000/SUM('Tabel 1 Antal dyr'!AG25:AG28)</f>
        <v>2.5482699807374276</v>
      </c>
      <c r="AH41" s="66">
        <f>SUM(AH22:AH23)*1000000/SUM('Tabel 1 Antal dyr'!AH25:AH28)</f>
        <v>2.556149052062616</v>
      </c>
      <c r="AI41" s="73">
        <f>SUM(AI22:AI23)*1000000/SUM('Tabel 1 Antal dyr'!AI25:AI28)</f>
        <v>2.5740282701828399</v>
      </c>
      <c r="AJ41" s="73">
        <f>SUM(AJ22:AJ23)*1000000/SUM('Tabel 1 Antal dyr'!AJ25:AJ28)</f>
        <v>2.6058172838305218</v>
      </c>
      <c r="AK41" s="73">
        <f>SUM(AK22:AK23)*1000000/SUM('Tabel 1 Antal dyr'!AK25:AK28)</f>
        <v>2.6313546696861025</v>
      </c>
      <c r="AL41" s="73">
        <f>SUM(AL22:AL23)*1000000/SUM('Tabel 1 Antal dyr'!AL25:AL28)</f>
        <v>2.6542855886873067</v>
      </c>
      <c r="AM41" s="73">
        <f>SUM(AM22:AM23)*1000000/SUM('Tabel 1 Antal dyr'!AM25:AM28)</f>
        <v>2.6764316449411707</v>
      </c>
      <c r="AN41" s="73">
        <f>SUM(AN22:AN23)*1000000/SUM('Tabel 1 Antal dyr'!AN25:AN28)</f>
        <v>2.6976951652943528</v>
      </c>
      <c r="AO41" s="73">
        <f>SUM(AO22:AO23)*1000000/SUM('Tabel 1 Antal dyr'!AO25:AO28)</f>
        <v>2.7195792106130763</v>
      </c>
      <c r="AP41" s="73">
        <f>SUM(AP22:AP23)*1000000/SUM('Tabel 1 Antal dyr'!AP25:AP28)</f>
        <v>2.7418259167974299</v>
      </c>
      <c r="AQ41" s="73">
        <f>SUM(AQ22:AQ23)*1000000/SUM('Tabel 1 Antal dyr'!AQ25:AQ28)</f>
        <v>2.7640797602975784</v>
      </c>
      <c r="AR41" s="73">
        <f>SUM(AR22:AR23)*1000000/SUM('Tabel 1 Antal dyr'!AR25:AR28)</f>
        <v>2.7595718581916602</v>
      </c>
      <c r="AS41" s="73">
        <f>SUM(AS22:AS23)*1000000/SUM('Tabel 1 Antal dyr'!AS25:AS28)</f>
        <v>2.7547595057419225</v>
      </c>
      <c r="AT41" s="73">
        <f>SUM(AT22:AT23)*1000000/SUM('Tabel 1 Antal dyr'!AT25:AT28)</f>
        <v>2.7499981216289155</v>
      </c>
      <c r="AU41" s="73">
        <f>SUM(AU22:AU23)*1000000/SUM('Tabel 1 Antal dyr'!AU25:AU28)</f>
        <v>2.7452179724289683</v>
      </c>
      <c r="AV41" s="73">
        <f>SUM(AV22:AV23)*1000000/SUM('Tabel 1 Antal dyr'!AV25:AV28)</f>
        <v>2.7405080251764029</v>
      </c>
      <c r="AW41" s="73">
        <f>SUM(AW22:AW23)*1000000/SUM('Tabel 1 Antal dyr'!AW25:AW28)</f>
        <v>2.7358731591981069</v>
      </c>
      <c r="AX41" s="73">
        <f>SUM(AX22:AX23)*1000000/SUM('Tabel 1 Antal dyr'!AX25:AX28)</f>
        <v>2.7313582476567921</v>
      </c>
      <c r="AY41" s="73">
        <f>SUM(AY22:AY23)*1000000/SUM('Tabel 1 Antal dyr'!AY25:AY28)</f>
        <v>2.7267642200911455</v>
      </c>
      <c r="AZ41" s="73">
        <f>SUM(AZ22:AZ23)*1000000/SUM('Tabel 1 Antal dyr'!AZ25:AZ28)</f>
        <v>2.7223814739059562</v>
      </c>
      <c r="BA41" s="73">
        <f>SUM(BA22:BA23)*1000000/SUM('Tabel 1 Antal dyr'!BA25:BA28)</f>
        <v>2.7178452910250717</v>
      </c>
    </row>
    <row r="42" spans="1:53" x14ac:dyDescent="0.25">
      <c r="A42" s="48" t="s">
        <v>11</v>
      </c>
      <c r="B42" s="48"/>
      <c r="C42" s="66">
        <f>SUM(C24:C25)*1000000/'Tabel 1 Antal dyr'!C29</f>
        <v>0.37326277334193148</v>
      </c>
      <c r="D42" s="66">
        <f>SUM(D24:D25)*1000000/'Tabel 1 Antal dyr'!D29</f>
        <v>0.37503117821696308</v>
      </c>
      <c r="E42" s="66">
        <f>SUM(E24:E25)*1000000/'Tabel 1 Antal dyr'!E29</f>
        <v>0.37522177615505858</v>
      </c>
      <c r="F42" s="66">
        <f>SUM(F24:F25)*1000000/'Tabel 1 Antal dyr'!F29</f>
        <v>0.37750908014315576</v>
      </c>
      <c r="G42" s="66">
        <f>SUM(G24:G25)*1000000/'Tabel 1 Antal dyr'!G29</f>
        <v>0.37977402626324674</v>
      </c>
      <c r="H42" s="66">
        <f>SUM(H24:H25)*1000000/'Tabel 1 Antal dyr'!H29</f>
        <v>0.38224902894505702</v>
      </c>
      <c r="I42" s="66">
        <f>SUM(I24:I25)*1000000/'Tabel 1 Antal dyr'!I29</f>
        <v>0.38404988649640998</v>
      </c>
      <c r="J42" s="66">
        <f>SUM(J24:J25)*1000000/'Tabel 1 Antal dyr'!J29</f>
        <v>0.3858527018598556</v>
      </c>
      <c r="K42" s="66">
        <f>SUM(K24:K25)*1000000/'Tabel 1 Antal dyr'!K29</f>
        <v>0.38746637973478776</v>
      </c>
      <c r="L42" s="66">
        <f>SUM(L24:L25)*1000000/'Tabel 1 Antal dyr'!L29</f>
        <v>0.389148786466462</v>
      </c>
      <c r="M42" s="66">
        <f>SUM(M24:M25)*1000000/'Tabel 1 Antal dyr'!M29</f>
        <v>0.37272629418098946</v>
      </c>
      <c r="N42" s="66">
        <f>SUM(N24:N25)*1000000/'Tabel 1 Antal dyr'!N29</f>
        <v>0.38258602766098576</v>
      </c>
      <c r="O42" s="66">
        <f>SUM(O24:O25)*1000000/'Tabel 1 Antal dyr'!O29</f>
        <v>0.33897463530156174</v>
      </c>
      <c r="P42" s="66">
        <f>SUM(P24:P25)*1000000/'Tabel 1 Antal dyr'!P29</f>
        <v>0.35864361825174262</v>
      </c>
      <c r="Q42" s="66">
        <f>SUM(Q24:Q25)*1000000/'Tabel 1 Antal dyr'!Q29</f>
        <v>0.37111299083940857</v>
      </c>
      <c r="R42" s="66">
        <f>SUM(R24:R25)*1000000/'Tabel 1 Antal dyr'!R29</f>
        <v>0.41268476871611565</v>
      </c>
      <c r="S42" s="66">
        <f>SUM(S24:S25)*1000000/'Tabel 1 Antal dyr'!S29</f>
        <v>0.43556716266559298</v>
      </c>
      <c r="T42" s="66">
        <f>SUM(T24:T25)*1000000/'Tabel 1 Antal dyr'!T29</f>
        <v>0.45853659942474267</v>
      </c>
      <c r="U42" s="66">
        <f>SUM(U24:U25)*1000000/'Tabel 1 Antal dyr'!U29</f>
        <v>0.4686449174766692</v>
      </c>
      <c r="V42" s="66">
        <f>SUM(V24:V25)*1000000/'Tabel 1 Antal dyr'!V29</f>
        <v>0.49674023114492116</v>
      </c>
      <c r="W42" s="66">
        <f>SUM(W24:W25)*1000000/'Tabel 1 Antal dyr'!W29</f>
        <v>0.50801590173870348</v>
      </c>
      <c r="X42" s="66">
        <f>SUM(X24:X25)*1000000/'Tabel 1 Antal dyr'!X29</f>
        <v>0.53072707720426171</v>
      </c>
      <c r="Y42" s="66">
        <f>SUM(Y24:Y25)*1000000/'Tabel 1 Antal dyr'!Y29</f>
        <v>0.5308091197568251</v>
      </c>
      <c r="Z42" s="66">
        <f>SUM(Z24:Z25)*1000000/'Tabel 1 Antal dyr'!Z29</f>
        <v>0.50434928554622827</v>
      </c>
      <c r="AA42" s="66">
        <f>SUM(AA24:AA25)*1000000/'Tabel 1 Antal dyr'!AA29</f>
        <v>0.5057297300951813</v>
      </c>
      <c r="AB42" s="66">
        <f>SUM(AB24:AB25)*1000000/'Tabel 1 Antal dyr'!AB29</f>
        <v>0.50462537445601885</v>
      </c>
      <c r="AC42" s="66">
        <f>SUM(AC24:AC25)*1000000/'Tabel 1 Antal dyr'!AC29</f>
        <v>0.48300517198024695</v>
      </c>
      <c r="AD42" s="66">
        <f>SUM(AD24:AD25)*1000000/'Tabel 1 Antal dyr'!AD29</f>
        <v>0.48325536292443749</v>
      </c>
      <c r="AE42" s="66">
        <f>SUM(AE24:AE25)*1000000/'Tabel 1 Antal dyr'!AE29</f>
        <v>0.4420544665944563</v>
      </c>
      <c r="AF42" s="66">
        <f>SUM(AF24:AF25)*1000000/'Tabel 1 Antal dyr'!AF29</f>
        <v>0.4815040263151032</v>
      </c>
      <c r="AG42" s="66">
        <f>SUM(AG24:AG25)*1000000/'Tabel 1 Antal dyr'!AG29</f>
        <v>0.4820044082034845</v>
      </c>
      <c r="AH42" s="66" t="s">
        <v>28</v>
      </c>
      <c r="AI42" s="73" t="s">
        <v>28</v>
      </c>
      <c r="AJ42" s="73">
        <f>SUM(AJ24:AJ25)*1000000/'Tabel 1 Antal dyr'!AJ29</f>
        <v>0.48097584545800676</v>
      </c>
      <c r="AK42" s="73">
        <f>SUM(AK24:AK25)*1000000/'Tabel 1 Antal dyr'!AK29</f>
        <v>0.48058665921873156</v>
      </c>
      <c r="AL42" s="73">
        <f>SUM(AL24:AL25)*1000000/'Tabel 1 Antal dyr'!AL29</f>
        <v>0.48019747410822899</v>
      </c>
      <c r="AM42" s="73">
        <f>SUM(AM24:AM25)*1000000/'Tabel 1 Antal dyr'!AM29</f>
        <v>0.47980828786895363</v>
      </c>
      <c r="AN42" s="73">
        <f>SUM(AN24:AN25)*1000000/'Tabel 1 Antal dyr'!AN29</f>
        <v>0.47941910162967821</v>
      </c>
      <c r="AO42" s="73">
        <f>SUM(AO24:AO25)*1000000/'Tabel 1 Antal dyr'!AO29</f>
        <v>0.47902991539040285</v>
      </c>
      <c r="AP42" s="73">
        <f>SUM(AP24:AP25)*1000000/'Tabel 1 Antal dyr'!AP29</f>
        <v>0.47864073027990039</v>
      </c>
      <c r="AQ42" s="73">
        <f>SUM(AQ24:AQ25)*1000000/'Tabel 1 Antal dyr'!AQ29</f>
        <v>0.47825154404062503</v>
      </c>
      <c r="AR42" s="73">
        <f>SUM(AR24:AR25)*1000000/'Tabel 1 Antal dyr'!AR29</f>
        <v>0.47825154404062503</v>
      </c>
      <c r="AS42" s="73">
        <f>SUM(AS24:AS25)*1000000/'Tabel 1 Antal dyr'!AS29</f>
        <v>0.47825154404062503</v>
      </c>
      <c r="AT42" s="73">
        <f>SUM(AT24:AT25)*1000000/'Tabel 1 Antal dyr'!AT29</f>
        <v>0.47825154404062503</v>
      </c>
      <c r="AU42" s="73">
        <f>SUM(AU24:AU25)*1000000/'Tabel 1 Antal dyr'!AU29</f>
        <v>0.47825154404062503</v>
      </c>
      <c r="AV42" s="73">
        <f>SUM(AV24:AV25)*1000000/'Tabel 1 Antal dyr'!AV29</f>
        <v>0.47825154404062503</v>
      </c>
      <c r="AW42" s="73">
        <f>SUM(AW24:AW25)*1000000/'Tabel 1 Antal dyr'!AW29</f>
        <v>0.47825154404062503</v>
      </c>
      <c r="AX42" s="73">
        <f>SUM(AX24:AX25)*1000000/'Tabel 1 Antal dyr'!AX29</f>
        <v>0.47825154404062503</v>
      </c>
      <c r="AY42" s="73">
        <f>SUM(AY24:AY25)*1000000/'Tabel 1 Antal dyr'!AY29</f>
        <v>0.47825154404062503</v>
      </c>
      <c r="AZ42" s="73">
        <f>SUM(AZ24:AZ25)*1000000/'Tabel 1 Antal dyr'!AZ29</f>
        <v>0.47825154404062503</v>
      </c>
      <c r="BA42" s="73">
        <f>SUM(BA24:BA25)*1000000/'Tabel 1 Antal dyr'!BA29</f>
        <v>0.47825154404062503</v>
      </c>
    </row>
    <row r="43" spans="1:53" x14ac:dyDescent="0.25">
      <c r="A43" s="51" t="s">
        <v>128</v>
      </c>
      <c r="B43" s="51"/>
      <c r="C43" s="64">
        <f>C26*1000000/'Tabel 1 Antal dyr'!C34</f>
        <v>0.15308674559999999</v>
      </c>
      <c r="D43" s="64">
        <f>D26*1000000/'Tabel 1 Antal dyr'!D34</f>
        <v>0.15308674559999999</v>
      </c>
      <c r="E43" s="64">
        <f>E26*1000000/'Tabel 1 Antal dyr'!E34</f>
        <v>0.15308674559999999</v>
      </c>
      <c r="F43" s="64">
        <f>F26*1000000/'Tabel 1 Antal dyr'!F34</f>
        <v>0.15308674559999999</v>
      </c>
      <c r="G43" s="64">
        <f>G26*1000000/'Tabel 1 Antal dyr'!G34</f>
        <v>0.15308674559999999</v>
      </c>
      <c r="H43" s="64">
        <f>H26*1000000/'Tabel 1 Antal dyr'!H34</f>
        <v>0.15308674559999999</v>
      </c>
      <c r="I43" s="64">
        <f>I26*1000000/'Tabel 1 Antal dyr'!I34</f>
        <v>0.15308674559999999</v>
      </c>
      <c r="J43" s="64">
        <f>J26*1000000/'Tabel 1 Antal dyr'!J34</f>
        <v>0.15308674559999999</v>
      </c>
      <c r="K43" s="64">
        <f>K26*1000000/'Tabel 1 Antal dyr'!K34</f>
        <v>0.15308674559999999</v>
      </c>
      <c r="L43" s="64">
        <f>L26*1000000/'Tabel 1 Antal dyr'!L34</f>
        <v>0.15308674559999999</v>
      </c>
      <c r="M43" s="64">
        <f>M26*1000000/'Tabel 1 Antal dyr'!M34</f>
        <v>0.15308674559999999</v>
      </c>
      <c r="N43" s="64">
        <f>N26*1000000/'Tabel 1 Antal dyr'!N34</f>
        <v>0.15308674560000002</v>
      </c>
      <c r="O43" s="64">
        <f>O26*1000000/'Tabel 1 Antal dyr'!O34</f>
        <v>0.15308674559999999</v>
      </c>
      <c r="P43" s="64">
        <f>P26*1000000/'Tabel 1 Antal dyr'!P34</f>
        <v>0.15308674559999999</v>
      </c>
      <c r="Q43" s="64">
        <f>Q26*1000000/'Tabel 1 Antal dyr'!Q34</f>
        <v>0.15308674560000002</v>
      </c>
      <c r="R43" s="64">
        <f>R26*1000000/'Tabel 1 Antal dyr'!R34</f>
        <v>0.15308674560000002</v>
      </c>
      <c r="S43" s="64">
        <f>S26*1000000/'Tabel 1 Antal dyr'!S34</f>
        <v>0.15308674560000002</v>
      </c>
      <c r="T43" s="64">
        <f>T26*1000000/'Tabel 1 Antal dyr'!T34</f>
        <v>0.15308674559999999</v>
      </c>
      <c r="U43" s="64">
        <f>U26*1000000/'Tabel 1 Antal dyr'!U34</f>
        <v>0.15308674559999999</v>
      </c>
      <c r="V43" s="64">
        <f>V26*1000000/'Tabel 1 Antal dyr'!V34</f>
        <v>0.15308674560000002</v>
      </c>
      <c r="W43" s="64">
        <f>W26*1000000/'Tabel 1 Antal dyr'!W34</f>
        <v>0.15308674559999999</v>
      </c>
      <c r="X43" s="64">
        <f>X26*1000000/'Tabel 1 Antal dyr'!X34</f>
        <v>0.15308674560000002</v>
      </c>
      <c r="Y43" s="64">
        <f>Y26*1000000/'Tabel 1 Antal dyr'!Y34</f>
        <v>0.15308674559999999</v>
      </c>
      <c r="Z43" s="64">
        <f>Z26*1000000/'Tabel 1 Antal dyr'!Z34</f>
        <v>0.15308674559999999</v>
      </c>
      <c r="AA43" s="64">
        <f>AA26*1000000/'Tabel 1 Antal dyr'!AA34</f>
        <v>0.15308674559999999</v>
      </c>
      <c r="AB43" s="64">
        <f>AB26*1000000/'Tabel 1 Antal dyr'!AB34</f>
        <v>0.15308674559999999</v>
      </c>
      <c r="AC43" s="64">
        <f>AC26*1000000/'Tabel 1 Antal dyr'!AC34</f>
        <v>0.15308674559999999</v>
      </c>
      <c r="AD43" s="64">
        <f>AD26*1000000/'Tabel 1 Antal dyr'!AD34</f>
        <v>0.15308674559999996</v>
      </c>
      <c r="AE43" s="64">
        <f>AE26*1000000/'Tabel 1 Antal dyr'!AE34</f>
        <v>0.15308674559999999</v>
      </c>
      <c r="AF43" s="64">
        <f>AF26*1000000/'Tabel 1 Antal dyr'!AF34</f>
        <v>0.15308674560000002</v>
      </c>
      <c r="AG43" s="64">
        <f>AG26*1000000/'Tabel 1 Antal dyr'!AG34</f>
        <v>0.15308674560000002</v>
      </c>
      <c r="AH43" s="64">
        <f>AH26*1000000/'Tabel 1 Antal dyr'!AH34</f>
        <v>0.15308674559999999</v>
      </c>
      <c r="AI43" s="78">
        <f>AI26*1000000/'Tabel 1 Antal dyr'!AI34</f>
        <v>0.15308674559999999</v>
      </c>
      <c r="AJ43" s="78">
        <f>AJ26*1000000/'Tabel 1 Antal dyr'!AJ34</f>
        <v>0.15308674559999999</v>
      </c>
      <c r="AK43" s="78">
        <f>AK26*1000000/'Tabel 1 Antal dyr'!AK34</f>
        <v>0.15308674559999999</v>
      </c>
      <c r="AL43" s="78">
        <f>AL26*1000000/'Tabel 1 Antal dyr'!AL34</f>
        <v>0.15308674559999999</v>
      </c>
      <c r="AM43" s="78">
        <f>AM26*1000000/'Tabel 1 Antal dyr'!AM34</f>
        <v>0.15308674559999999</v>
      </c>
      <c r="AN43" s="78">
        <f>AN26*1000000/'Tabel 1 Antal dyr'!AN34</f>
        <v>0.15308674559999999</v>
      </c>
      <c r="AO43" s="78">
        <f>AO26*1000000/'Tabel 1 Antal dyr'!AO34</f>
        <v>0.15308674559999999</v>
      </c>
      <c r="AP43" s="78">
        <f>AP26*1000000/'Tabel 1 Antal dyr'!AP34</f>
        <v>0.15308674559999999</v>
      </c>
      <c r="AQ43" s="78">
        <f>AQ26*1000000/'Tabel 1 Antal dyr'!AQ34</f>
        <v>0.15308674559999999</v>
      </c>
      <c r="AR43" s="78">
        <f>AR26*1000000/'Tabel 1 Antal dyr'!AR34</f>
        <v>0.15308674559999999</v>
      </c>
      <c r="AS43" s="78">
        <f>AS26*1000000/'Tabel 1 Antal dyr'!AS34</f>
        <v>0.15308674559999999</v>
      </c>
      <c r="AT43" s="78">
        <f>AT26*1000000/'Tabel 1 Antal dyr'!AT34</f>
        <v>0.15308674559999999</v>
      </c>
      <c r="AU43" s="78">
        <f>AU26*1000000/'Tabel 1 Antal dyr'!AU34</f>
        <v>0.15308674559999999</v>
      </c>
      <c r="AV43" s="78">
        <f>AV26*1000000/'Tabel 1 Antal dyr'!AV34</f>
        <v>0.15308674559999999</v>
      </c>
      <c r="AW43" s="78">
        <f>AW26*1000000/'Tabel 1 Antal dyr'!AW34</f>
        <v>0.15308674559999999</v>
      </c>
      <c r="AX43" s="78">
        <f>AX26*1000000/'Tabel 1 Antal dyr'!AX34</f>
        <v>0.15308674559999999</v>
      </c>
      <c r="AY43" s="78">
        <f>AY26*1000000/'Tabel 1 Antal dyr'!AY34</f>
        <v>0.15308674559999999</v>
      </c>
      <c r="AZ43" s="78">
        <f>AZ26*1000000/'Tabel 1 Antal dyr'!AZ34</f>
        <v>0.15308674559999999</v>
      </c>
      <c r="BA43" s="78">
        <f>BA26*1000000/'Tabel 1 Antal dyr'!BA34</f>
        <v>0.15308674559999999</v>
      </c>
    </row>
    <row r="44" spans="1:53" x14ac:dyDescent="0.25">
      <c r="A44" s="48"/>
      <c r="B44" s="8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</row>
    <row r="46" spans="1:53" x14ac:dyDescent="0.25">
      <c r="A46" s="48" t="s">
        <v>129</v>
      </c>
      <c r="B46" s="52" t="s">
        <v>302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53" x14ac:dyDescent="0.25">
      <c r="B47" s="19" t="s">
        <v>301</v>
      </c>
      <c r="C47" s="14"/>
    </row>
    <row r="48" spans="1:53" x14ac:dyDescent="0.25">
      <c r="A48" s="50"/>
      <c r="B48" t="s">
        <v>177</v>
      </c>
    </row>
    <row r="49" spans="1:2" x14ac:dyDescent="0.25">
      <c r="A49" s="50"/>
      <c r="B49" s="19" t="s">
        <v>326</v>
      </c>
    </row>
    <row r="50" spans="1:2" x14ac:dyDescent="0.25">
      <c r="A50" s="50"/>
      <c r="B50" s="48" t="s">
        <v>327</v>
      </c>
    </row>
    <row r="51" spans="1:2" x14ac:dyDescent="0.25">
      <c r="A51" s="50"/>
      <c r="B51" s="50"/>
    </row>
    <row r="52" spans="1:2" x14ac:dyDescent="0.25">
      <c r="A52" s="50"/>
      <c r="B52" s="50"/>
    </row>
    <row r="53" spans="1:2" x14ac:dyDescent="0.25">
      <c r="A53" s="50"/>
      <c r="B53" s="50"/>
    </row>
    <row r="54" spans="1:2" x14ac:dyDescent="0.25">
      <c r="A54" s="50"/>
      <c r="B54" s="5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9"/>
  <sheetViews>
    <sheetView tabSelected="1" topLeftCell="A6" workbookViewId="0">
      <selection activeCell="B50" sqref="B50"/>
    </sheetView>
  </sheetViews>
  <sheetFormatPr defaultColWidth="9.140625" defaultRowHeight="15" x14ac:dyDescent="0.25"/>
  <cols>
    <col min="1" max="1" width="24.140625" style="81" customWidth="1"/>
    <col min="2" max="2" width="24.28515625" bestFit="1" customWidth="1"/>
    <col min="3" max="3" width="9.140625" customWidth="1"/>
    <col min="4" max="4" width="9.28515625" hidden="1" customWidth="1"/>
    <col min="5" max="5" width="9.140625" hidden="1" customWidth="1"/>
    <col min="6" max="7" width="9.5703125" hidden="1" customWidth="1"/>
    <col min="8" max="8" width="9.140625" customWidth="1"/>
    <col min="9" max="9" width="10" hidden="1" customWidth="1"/>
    <col min="10" max="10" width="10.140625" hidden="1" customWidth="1"/>
    <col min="11" max="11" width="10.28515625" hidden="1" customWidth="1"/>
    <col min="12" max="12" width="9.7109375" hidden="1" customWidth="1"/>
    <col min="13" max="13" width="9.140625" customWidth="1"/>
    <col min="14" max="15" width="9.7109375" hidden="1" customWidth="1"/>
    <col min="16" max="16" width="9.85546875" hidden="1" customWidth="1"/>
    <col min="17" max="17" width="9" hidden="1" customWidth="1"/>
    <col min="18" max="18" width="9.140625" customWidth="1"/>
    <col min="19" max="19" width="10.42578125" hidden="1" customWidth="1"/>
    <col min="20" max="20" width="10.140625" hidden="1" customWidth="1"/>
    <col min="21" max="21" width="10" hidden="1" customWidth="1"/>
    <col min="22" max="22" width="10.28515625" hidden="1" customWidth="1"/>
    <col min="23" max="23" width="9.140625" customWidth="1"/>
    <col min="24" max="24" width="10.42578125" hidden="1" customWidth="1"/>
    <col min="25" max="25" width="9.7109375" hidden="1" customWidth="1"/>
    <col min="26" max="27" width="10" hidden="1" customWidth="1"/>
    <col min="28" max="28" width="9.140625" customWidth="1"/>
    <col min="29" max="32" width="9.140625" hidden="1" customWidth="1"/>
    <col min="33" max="34" width="9.140625" customWidth="1"/>
    <col min="35" max="48" width="8.85546875" customWidth="1"/>
    <col min="49" max="16384" width="9.140625" style="2"/>
  </cols>
  <sheetData>
    <row r="1" spans="1:53" ht="18.75" x14ac:dyDescent="0.3">
      <c r="A1" s="132" t="s">
        <v>153</v>
      </c>
      <c r="B1" s="15"/>
    </row>
    <row r="2" spans="1:53" ht="18.75" x14ac:dyDescent="0.3">
      <c r="A2" s="131" t="s">
        <v>279</v>
      </c>
      <c r="B2" s="15"/>
    </row>
    <row r="3" spans="1:53" ht="16.5" x14ac:dyDescent="0.3">
      <c r="B3" s="16"/>
    </row>
    <row r="4" spans="1:53" ht="16.5" x14ac:dyDescent="0.3">
      <c r="A4" s="131" t="s">
        <v>232</v>
      </c>
      <c r="B4" s="16"/>
    </row>
    <row r="5" spans="1:53" s="7" customFormat="1" x14ac:dyDescent="0.25">
      <c r="A5" s="2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</row>
    <row r="6" spans="1:53" s="110" customFormat="1" x14ac:dyDescent="0.25">
      <c r="A6" s="120" t="s">
        <v>13</v>
      </c>
      <c r="B6" s="3" t="s">
        <v>149</v>
      </c>
      <c r="C6" s="17">
        <v>1990</v>
      </c>
      <c r="D6" s="17">
        <v>1991</v>
      </c>
      <c r="E6" s="17">
        <v>1992</v>
      </c>
      <c r="F6" s="17">
        <v>1993</v>
      </c>
      <c r="G6" s="17">
        <v>1994</v>
      </c>
      <c r="H6" s="17">
        <v>1995</v>
      </c>
      <c r="I6" s="17">
        <v>1996</v>
      </c>
      <c r="J6" s="17">
        <v>1997</v>
      </c>
      <c r="K6" s="17">
        <v>1998</v>
      </c>
      <c r="L6" s="17">
        <v>1999</v>
      </c>
      <c r="M6" s="17">
        <v>2000</v>
      </c>
      <c r="N6" s="17">
        <v>2001</v>
      </c>
      <c r="O6" s="17">
        <v>2002</v>
      </c>
      <c r="P6" s="17">
        <v>2003</v>
      </c>
      <c r="Q6" s="17">
        <v>2004</v>
      </c>
      <c r="R6" s="17">
        <v>2005</v>
      </c>
      <c r="S6" s="17">
        <v>2006</v>
      </c>
      <c r="T6" s="17">
        <v>2007</v>
      </c>
      <c r="U6" s="17">
        <v>2008</v>
      </c>
      <c r="V6" s="17">
        <v>2009</v>
      </c>
      <c r="W6" s="17">
        <v>2010</v>
      </c>
      <c r="X6" s="17">
        <v>2011</v>
      </c>
      <c r="Y6" s="17">
        <v>2012</v>
      </c>
      <c r="Z6" s="17">
        <v>2013</v>
      </c>
      <c r="AA6" s="17">
        <v>2014</v>
      </c>
      <c r="AB6" s="17">
        <v>2015</v>
      </c>
      <c r="AC6" s="17">
        <v>2016</v>
      </c>
      <c r="AD6" s="17">
        <v>2017</v>
      </c>
      <c r="AE6" s="17">
        <v>2018</v>
      </c>
      <c r="AF6" s="17">
        <v>2019</v>
      </c>
      <c r="AG6" s="17">
        <v>2020</v>
      </c>
      <c r="AH6" s="17">
        <v>2021</v>
      </c>
      <c r="AI6" s="3">
        <v>2022</v>
      </c>
      <c r="AJ6" s="3">
        <v>2023</v>
      </c>
      <c r="AK6" s="3">
        <v>2024</v>
      </c>
      <c r="AL6" s="3">
        <v>2025</v>
      </c>
      <c r="AM6" s="3">
        <v>2026</v>
      </c>
      <c r="AN6" s="3">
        <v>2027</v>
      </c>
      <c r="AO6" s="3">
        <v>2028</v>
      </c>
      <c r="AP6" s="3">
        <v>2029</v>
      </c>
      <c r="AQ6" s="3">
        <v>2030</v>
      </c>
      <c r="AR6" s="3">
        <v>2031</v>
      </c>
      <c r="AS6" s="3">
        <v>2032</v>
      </c>
      <c r="AT6" s="3">
        <v>2033</v>
      </c>
      <c r="AU6" s="3">
        <v>2034</v>
      </c>
      <c r="AV6" s="3">
        <v>2035</v>
      </c>
      <c r="AW6" s="3">
        <v>2036</v>
      </c>
      <c r="AX6" s="3">
        <v>2037</v>
      </c>
      <c r="AY6" s="3">
        <v>2038</v>
      </c>
      <c r="AZ6" s="3">
        <v>2039</v>
      </c>
      <c r="BA6" s="3">
        <v>2040</v>
      </c>
    </row>
    <row r="7" spans="1:53" s="7" customFormat="1" x14ac:dyDescent="0.25">
      <c r="A7" s="80" t="s">
        <v>122</v>
      </c>
      <c r="B7" s="48" t="s">
        <v>43</v>
      </c>
      <c r="C7" s="66">
        <v>0.52768954427291848</v>
      </c>
      <c r="D7" s="66">
        <v>0.51619263965286455</v>
      </c>
      <c r="E7" s="66">
        <v>0.49229846710913061</v>
      </c>
      <c r="F7" s="66">
        <v>0.48997401959097492</v>
      </c>
      <c r="G7" s="66">
        <v>0.4773671399229682</v>
      </c>
      <c r="H7" s="66">
        <v>0.47597894272258023</v>
      </c>
      <c r="I7" s="66">
        <v>0.47224651612099033</v>
      </c>
      <c r="J7" s="66">
        <v>0.44188169995043103</v>
      </c>
      <c r="K7" s="66">
        <v>0.4308435193311817</v>
      </c>
      <c r="L7" s="66">
        <v>0.40965889710853615</v>
      </c>
      <c r="M7" s="66">
        <v>0.43168133768932582</v>
      </c>
      <c r="N7" s="66">
        <v>0.42757285937547934</v>
      </c>
      <c r="O7" s="66">
        <v>0.42709270236643154</v>
      </c>
      <c r="P7" s="66">
        <v>0.44147680077750662</v>
      </c>
      <c r="Q7" s="66">
        <v>0.43516550268082138</v>
      </c>
      <c r="R7" s="66">
        <v>0.44869475162291733</v>
      </c>
      <c r="S7" s="66">
        <v>0.4454965401333203</v>
      </c>
      <c r="T7" s="66">
        <v>0.45816220590955375</v>
      </c>
      <c r="U7" s="66">
        <v>0.47518566482864583</v>
      </c>
      <c r="V7" s="66">
        <v>0.48654331938953121</v>
      </c>
      <c r="W7" s="66">
        <v>0.49299555097988262</v>
      </c>
      <c r="X7" s="66">
        <v>0.49605551026552264</v>
      </c>
      <c r="Y7" s="66">
        <v>0.52050477180835741</v>
      </c>
      <c r="Z7" s="66">
        <v>0.5173373740438435</v>
      </c>
      <c r="AA7" s="66">
        <v>0.50731723762752423</v>
      </c>
      <c r="AB7" s="66">
        <v>0.49977480094845061</v>
      </c>
      <c r="AC7" s="66">
        <v>0.50055508947274574</v>
      </c>
      <c r="AD7" s="66">
        <v>0.49133973998173236</v>
      </c>
      <c r="AE7" s="66">
        <v>0.49840118198548566</v>
      </c>
      <c r="AF7" s="66">
        <v>0.46821211195271989</v>
      </c>
      <c r="AG7" s="66">
        <v>0.44622488857892495</v>
      </c>
      <c r="AH7" s="66">
        <v>0.42395874295165642</v>
      </c>
      <c r="AI7" s="73">
        <v>0.31937662163623914</v>
      </c>
      <c r="AJ7" s="73">
        <v>0.3145162381906732</v>
      </c>
      <c r="AK7" s="73">
        <v>0.29167765703245013</v>
      </c>
      <c r="AL7" s="73">
        <v>0.27037213632706814</v>
      </c>
      <c r="AM7" s="73">
        <v>0.26075404351398779</v>
      </c>
      <c r="AN7" s="73">
        <v>0.2418229694605063</v>
      </c>
      <c r="AO7" s="73">
        <v>0.2218791960279555</v>
      </c>
      <c r="AP7" s="73">
        <v>0.20073324792081396</v>
      </c>
      <c r="AQ7" s="73">
        <v>0.179333988334482</v>
      </c>
      <c r="AR7" s="73">
        <v>0.17416899939984107</v>
      </c>
      <c r="AS7" s="73">
        <v>0.17776520377510302</v>
      </c>
      <c r="AT7" s="73">
        <v>0.19228253622950836</v>
      </c>
      <c r="AU7" s="73">
        <v>0.19420678504363156</v>
      </c>
      <c r="AV7" s="73">
        <v>0.20726988306299626</v>
      </c>
      <c r="AW7" s="73">
        <v>0.20269947353279566</v>
      </c>
      <c r="AX7" s="73">
        <v>0.19838651589615239</v>
      </c>
      <c r="AY7" s="73">
        <v>0.19413325778018817</v>
      </c>
      <c r="AZ7" s="73">
        <v>0.19024849956052958</v>
      </c>
      <c r="BA7" s="73">
        <v>0.18631052624584749</v>
      </c>
    </row>
    <row r="8" spans="1:53" s="7" customFormat="1" x14ac:dyDescent="0.25">
      <c r="A8" s="80"/>
      <c r="B8" s="48" t="s">
        <v>150</v>
      </c>
      <c r="C8" s="66">
        <v>0.12717166658418358</v>
      </c>
      <c r="D8" s="66">
        <v>0.12576848712342359</v>
      </c>
      <c r="E8" s="66">
        <v>0.12147050023545644</v>
      </c>
      <c r="F8" s="66">
        <v>0.12255249280275966</v>
      </c>
      <c r="G8" s="66">
        <v>0.12007522787855571</v>
      </c>
      <c r="H8" s="66">
        <v>0.1205606667573</v>
      </c>
      <c r="I8" s="66">
        <v>0.12293257433508072</v>
      </c>
      <c r="J8" s="66">
        <v>0.13252949143184142</v>
      </c>
      <c r="K8" s="66">
        <v>0.14713465687911573</v>
      </c>
      <c r="L8" s="66">
        <v>0.14207713320192858</v>
      </c>
      <c r="M8" s="66">
        <v>0.11702099030961431</v>
      </c>
      <c r="N8" s="66">
        <v>0.10712539209985249</v>
      </c>
      <c r="O8" s="66">
        <v>0.100077245484315</v>
      </c>
      <c r="P8" s="66">
        <v>9.2201737572867606E-2</v>
      </c>
      <c r="Q8" s="66">
        <v>8.51150791221683E-2</v>
      </c>
      <c r="R8" s="66">
        <v>9.008585216848955E-2</v>
      </c>
      <c r="S8" s="66">
        <v>9.0393679561256365E-2</v>
      </c>
      <c r="T8" s="66">
        <v>8.8576941442818635E-2</v>
      </c>
      <c r="U8" s="66">
        <v>8.3120625297586653E-2</v>
      </c>
      <c r="V8" s="66">
        <v>7.7341601066477264E-2</v>
      </c>
      <c r="W8" s="66">
        <v>7.8591227479708925E-2</v>
      </c>
      <c r="X8" s="66">
        <v>6.9660799861781877E-2</v>
      </c>
      <c r="Y8" s="66">
        <v>7.2468469756486395E-2</v>
      </c>
      <c r="Z8" s="66">
        <v>7.5832508422288253E-2</v>
      </c>
      <c r="AA8" s="66">
        <v>7.6614269835241555E-2</v>
      </c>
      <c r="AB8" s="66">
        <v>8.0447967378006871E-2</v>
      </c>
      <c r="AC8" s="66">
        <v>8.9722850578321786E-2</v>
      </c>
      <c r="AD8" s="66">
        <v>9.724873199512965E-2</v>
      </c>
      <c r="AE8" s="66">
        <v>0.10040526891014004</v>
      </c>
      <c r="AF8" s="66">
        <v>0.10367389870833178</v>
      </c>
      <c r="AG8" s="66">
        <v>0.1113986973916892</v>
      </c>
      <c r="AH8" s="66">
        <v>0.12059755938007567</v>
      </c>
      <c r="AI8" s="73">
        <v>0.10209893484339443</v>
      </c>
      <c r="AJ8" s="73">
        <v>0.10126074591336</v>
      </c>
      <c r="AK8" s="73">
        <v>9.9790267882665692E-2</v>
      </c>
      <c r="AL8" s="73">
        <v>9.733211274411431E-2</v>
      </c>
      <c r="AM8" s="73">
        <v>9.5093736776311E-2</v>
      </c>
      <c r="AN8" s="73">
        <v>9.2473235328902934E-2</v>
      </c>
      <c r="AO8" s="73">
        <v>9.0018762245494377E-2</v>
      </c>
      <c r="AP8" s="73">
        <v>8.7721215955064019E-2</v>
      </c>
      <c r="AQ8" s="73">
        <v>8.540470466461525E-2</v>
      </c>
      <c r="AR8" s="73">
        <v>8.4912210102916316E-2</v>
      </c>
      <c r="AS8" s="73">
        <v>8.4333572844480939E-2</v>
      </c>
      <c r="AT8" s="73">
        <v>8.3789989103675466E-2</v>
      </c>
      <c r="AU8" s="73">
        <v>8.3260612879895113E-2</v>
      </c>
      <c r="AV8" s="73">
        <v>8.2774144576884534E-2</v>
      </c>
      <c r="AW8" s="73">
        <v>8.2326041797769256E-2</v>
      </c>
      <c r="AX8" s="73">
        <v>8.1922918759269506E-2</v>
      </c>
      <c r="AY8" s="73">
        <v>8.1531171623107648E-2</v>
      </c>
      <c r="AZ8" s="73">
        <v>8.1204897655804464E-2</v>
      </c>
      <c r="BA8" s="73">
        <v>8.0860587902500974E-2</v>
      </c>
    </row>
    <row r="9" spans="1:53" s="7" customFormat="1" x14ac:dyDescent="0.25">
      <c r="A9" s="80" t="s">
        <v>299</v>
      </c>
      <c r="B9" s="48" t="s">
        <v>43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73">
        <v>6.8311274577026751E-2</v>
      </c>
      <c r="AJ9" s="73">
        <v>6.9205261282453245E-2</v>
      </c>
      <c r="AK9" s="73">
        <v>6.9886739839432249E-2</v>
      </c>
      <c r="AL9" s="73">
        <v>7.0545902340953773E-2</v>
      </c>
      <c r="AM9" s="73">
        <v>7.0988020094166424E-2</v>
      </c>
      <c r="AN9" s="73">
        <v>7.1422748289666882E-2</v>
      </c>
      <c r="AO9" s="73">
        <v>7.1893546017825549E-2</v>
      </c>
      <c r="AP9" s="73">
        <v>7.2339609368472085E-2</v>
      </c>
      <c r="AQ9" s="73">
        <v>7.2778085911183968E-2</v>
      </c>
      <c r="AR9" s="73">
        <v>7.3032395447393456E-2</v>
      </c>
      <c r="AS9" s="73">
        <v>7.326788555839206E-2</v>
      </c>
      <c r="AT9" s="73">
        <v>7.3484299625627109E-2</v>
      </c>
      <c r="AU9" s="73">
        <v>7.3672356834995359E-2</v>
      </c>
      <c r="AV9" s="73">
        <v>7.3831670733836827E-2</v>
      </c>
      <c r="AW9" s="73">
        <v>7.2780619214973211E-2</v>
      </c>
      <c r="AX9" s="73">
        <v>7.1665995220668952E-2</v>
      </c>
      <c r="AY9" s="73">
        <v>7.0489181171245488E-2</v>
      </c>
      <c r="AZ9" s="73">
        <v>6.9251652539435007E-2</v>
      </c>
      <c r="BA9" s="73">
        <v>6.7946481444823015E-2</v>
      </c>
    </row>
    <row r="10" spans="1:53" s="7" customFormat="1" x14ac:dyDescent="0.25">
      <c r="A10" s="80"/>
      <c r="B10" s="48" t="s">
        <v>150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73">
        <v>1.3664364031205136E-2</v>
      </c>
      <c r="AJ10" s="73">
        <v>1.3568524931236304E-2</v>
      </c>
      <c r="AK10" s="73">
        <v>1.3424802074542812E-2</v>
      </c>
      <c r="AL10" s="73">
        <v>1.3271540085341095E-2</v>
      </c>
      <c r="AM10" s="73">
        <v>1.3072541407423012E-2</v>
      </c>
      <c r="AN10" s="73">
        <v>1.2869166224269315E-2</v>
      </c>
      <c r="AO10" s="73">
        <v>1.2669181371340548E-2</v>
      </c>
      <c r="AP10" s="73">
        <v>1.2461707726304654E-2</v>
      </c>
      <c r="AQ10" s="73">
        <v>1.2249950837767122E-2</v>
      </c>
      <c r="AR10" s="73">
        <v>1.2292994658089862E-2</v>
      </c>
      <c r="AS10" s="73">
        <v>1.2332869642195618E-2</v>
      </c>
      <c r="AT10" s="73">
        <v>1.2369533024905205E-2</v>
      </c>
      <c r="AU10" s="73">
        <v>1.2401422256791233E-2</v>
      </c>
      <c r="AV10" s="73">
        <v>1.2428471807430137E-2</v>
      </c>
      <c r="AW10" s="73">
        <v>1.2450482282926029E-2</v>
      </c>
      <c r="AX10" s="73">
        <v>1.2467548078938082E-2</v>
      </c>
      <c r="AY10" s="73">
        <v>1.2479606196820819E-2</v>
      </c>
      <c r="AZ10" s="73">
        <v>1.2486593026051505E-2</v>
      </c>
      <c r="BA10" s="73">
        <v>1.2486884120232874E-2</v>
      </c>
    </row>
    <row r="11" spans="1:53" s="7" customFormat="1" x14ac:dyDescent="0.25">
      <c r="A11" s="80" t="s">
        <v>37</v>
      </c>
      <c r="B11" s="48" t="s">
        <v>43</v>
      </c>
      <c r="C11" s="66">
        <v>0.14553121147830525</v>
      </c>
      <c r="D11" s="66">
        <v>0.13840298045380928</v>
      </c>
      <c r="E11" s="66">
        <v>0.13403873005676339</v>
      </c>
      <c r="F11" s="66">
        <v>0.12370329374204206</v>
      </c>
      <c r="G11" s="66">
        <v>0.1101286423642424</v>
      </c>
      <c r="H11" s="66">
        <v>0.10385143562265724</v>
      </c>
      <c r="I11" s="66">
        <v>9.8015048519354678E-2</v>
      </c>
      <c r="J11" s="66">
        <v>9.2195757765068498E-2</v>
      </c>
      <c r="K11" s="66">
        <v>8.7065752341053015E-2</v>
      </c>
      <c r="L11" s="66">
        <v>8.3565576724232177E-2</v>
      </c>
      <c r="M11" s="66">
        <v>7.9924037711144716E-2</v>
      </c>
      <c r="N11" s="66">
        <v>8.2267644635077089E-2</v>
      </c>
      <c r="O11" s="66">
        <v>7.8880900977224444E-2</v>
      </c>
      <c r="P11" s="66">
        <v>7.8972054168037931E-2</v>
      </c>
      <c r="Q11" s="66">
        <v>7.7464661033215171E-2</v>
      </c>
      <c r="R11" s="66">
        <v>8.1522296057017135E-2</v>
      </c>
      <c r="S11" s="66">
        <v>9.2430987287823826E-2</v>
      </c>
      <c r="T11" s="66">
        <v>0.1078256531907416</v>
      </c>
      <c r="U11" s="66">
        <v>0.10825049730481609</v>
      </c>
      <c r="V11" s="66">
        <v>0.10330078663889</v>
      </c>
      <c r="W11" s="66">
        <v>9.9853795419933708E-2</v>
      </c>
      <c r="X11" s="66">
        <v>0.10354750015035877</v>
      </c>
      <c r="Y11" s="66">
        <v>0.1054748274747381</v>
      </c>
      <c r="Z11" s="66">
        <v>0.10898385079804658</v>
      </c>
      <c r="AA11" s="66">
        <v>0.10522810773254261</v>
      </c>
      <c r="AB11" s="66">
        <v>0.10398661279683739</v>
      </c>
      <c r="AC11" s="66">
        <v>0.1014175762936525</v>
      </c>
      <c r="AD11" s="66">
        <v>0.10083140299291447</v>
      </c>
      <c r="AE11" s="66">
        <v>9.9370459335650127E-2</v>
      </c>
      <c r="AF11" s="66">
        <v>9.6601242975469015E-2</v>
      </c>
      <c r="AG11" s="66">
        <v>9.5631183423328478E-2</v>
      </c>
      <c r="AH11" s="66">
        <v>9.4314191483152496E-2</v>
      </c>
      <c r="AI11" s="73">
        <v>6.8913102920401453E-2</v>
      </c>
      <c r="AJ11" s="73">
        <v>6.4412087867113457E-2</v>
      </c>
      <c r="AK11" s="73">
        <v>5.989768001321439E-2</v>
      </c>
      <c r="AL11" s="73">
        <v>5.5429686567422733E-2</v>
      </c>
      <c r="AM11" s="73">
        <v>5.6732798442980834E-2</v>
      </c>
      <c r="AN11" s="73">
        <v>5.8006618963280777E-2</v>
      </c>
      <c r="AO11" s="73">
        <v>5.9253161705772925E-2</v>
      </c>
      <c r="AP11" s="73">
        <v>6.0474724180566458E-2</v>
      </c>
      <c r="AQ11" s="73">
        <v>6.1671325106522741E-2</v>
      </c>
      <c r="AR11" s="73">
        <v>6.1243967288843855E-2</v>
      </c>
      <c r="AS11" s="73">
        <v>6.0812628767675833E-2</v>
      </c>
      <c r="AT11" s="73">
        <v>6.0379874184465908E-2</v>
      </c>
      <c r="AU11" s="73">
        <v>5.9945134630674315E-2</v>
      </c>
      <c r="AV11" s="73">
        <v>5.9509264230847937E-2</v>
      </c>
      <c r="AW11" s="73">
        <v>5.9071692898533937E-2</v>
      </c>
      <c r="AX11" s="73">
        <v>5.8632421403576863E-2</v>
      </c>
      <c r="AY11" s="73">
        <v>5.8191734067141246E-2</v>
      </c>
      <c r="AZ11" s="73">
        <v>5.7749346267953791E-2</v>
      </c>
      <c r="BA11" s="73">
        <v>5.730497284924832E-2</v>
      </c>
    </row>
    <row r="12" spans="1:53" s="7" customFormat="1" x14ac:dyDescent="0.25">
      <c r="A12" s="80"/>
      <c r="B12" s="48" t="s">
        <v>150</v>
      </c>
      <c r="C12" s="66">
        <v>0.28555914409617378</v>
      </c>
      <c r="D12" s="66">
        <v>0.29559058459985493</v>
      </c>
      <c r="E12" s="66">
        <v>0.30537456594889034</v>
      </c>
      <c r="F12" s="66">
        <v>0.300914062542462</v>
      </c>
      <c r="G12" s="66">
        <v>0.28852082556918202</v>
      </c>
      <c r="H12" s="66">
        <v>0.28891176517397921</v>
      </c>
      <c r="I12" s="66">
        <v>0.29266354618288815</v>
      </c>
      <c r="J12" s="66">
        <v>0.28554836919824889</v>
      </c>
      <c r="K12" s="66">
        <v>0.27536056502391548</v>
      </c>
      <c r="L12" s="66">
        <v>0.26425183900194715</v>
      </c>
      <c r="M12" s="66">
        <v>0.26247914196366834</v>
      </c>
      <c r="N12" s="66">
        <v>0.27122447996474153</v>
      </c>
      <c r="O12" s="66">
        <v>0.26901004456914529</v>
      </c>
      <c r="P12" s="66">
        <v>0.26178005539035343</v>
      </c>
      <c r="Q12" s="66">
        <v>0.27737789154936515</v>
      </c>
      <c r="R12" s="66">
        <v>0.26404151403829668</v>
      </c>
      <c r="S12" s="66">
        <v>0.26097827526684536</v>
      </c>
      <c r="T12" s="66">
        <v>0.27569577373926429</v>
      </c>
      <c r="U12" s="66">
        <v>0.2786145183829099</v>
      </c>
      <c r="V12" s="66">
        <v>0.26835320590209893</v>
      </c>
      <c r="W12" s="66">
        <v>0.26953229421745928</v>
      </c>
      <c r="X12" s="66">
        <v>0.27339911999327565</v>
      </c>
      <c r="Y12" s="66">
        <v>0.26311040679134257</v>
      </c>
      <c r="Z12" s="66">
        <v>0.26553973476211379</v>
      </c>
      <c r="AA12" s="66">
        <v>0.26369304654015296</v>
      </c>
      <c r="AB12" s="66">
        <v>0.25921745780921501</v>
      </c>
      <c r="AC12" s="66">
        <v>0.26210449398200014</v>
      </c>
      <c r="AD12" s="66">
        <v>0.25501258030680612</v>
      </c>
      <c r="AE12" s="66">
        <v>0.2540136850137506</v>
      </c>
      <c r="AF12" s="66">
        <v>0.24551778933721194</v>
      </c>
      <c r="AG12" s="66">
        <v>0.24561355186481187</v>
      </c>
      <c r="AH12" s="66">
        <v>0.244370444721181</v>
      </c>
      <c r="AI12" s="73">
        <v>0.24770514363692173</v>
      </c>
      <c r="AJ12" s="73">
        <v>0.25351691141245875</v>
      </c>
      <c r="AK12" s="73">
        <v>0.25846218117154635</v>
      </c>
      <c r="AL12" s="73">
        <v>0.26326880322731655</v>
      </c>
      <c r="AM12" s="73">
        <v>0.25621653831080871</v>
      </c>
      <c r="AN12" s="73">
        <v>0.2492164263094514</v>
      </c>
      <c r="AO12" s="73">
        <v>0.24229296154235017</v>
      </c>
      <c r="AP12" s="73">
        <v>0.23547413935952533</v>
      </c>
      <c r="AQ12" s="73">
        <v>0.22875995947346894</v>
      </c>
      <c r="AR12" s="73">
        <v>0.22670169886608996</v>
      </c>
      <c r="AS12" s="73">
        <v>0.22462095276301502</v>
      </c>
      <c r="AT12" s="73">
        <v>0.22254921430794394</v>
      </c>
      <c r="AU12" s="73">
        <v>0.22047948368014697</v>
      </c>
      <c r="AV12" s="73">
        <v>0.21842226099360551</v>
      </c>
      <c r="AW12" s="73">
        <v>0.21637054703174532</v>
      </c>
      <c r="AX12" s="73">
        <v>0.21432434120883645</v>
      </c>
      <c r="AY12" s="73">
        <v>0.21228714372879864</v>
      </c>
      <c r="AZ12" s="73">
        <v>0.21025545290567496</v>
      </c>
      <c r="BA12" s="73">
        <v>0.20822577347679821</v>
      </c>
    </row>
    <row r="13" spans="1:53" s="7" customFormat="1" x14ac:dyDescent="0.25">
      <c r="A13" s="80" t="s">
        <v>256</v>
      </c>
      <c r="B13" s="48" t="s">
        <v>150</v>
      </c>
      <c r="C13" s="65">
        <v>6.5654402301369864E-3</v>
      </c>
      <c r="D13" s="65">
        <v>7.6067260273972601E-3</v>
      </c>
      <c r="E13" s="65">
        <v>7.3159133917808207E-3</v>
      </c>
      <c r="F13" s="65">
        <v>6.3045402410958889E-3</v>
      </c>
      <c r="G13" s="65">
        <v>5.7122869808219181E-3</v>
      </c>
      <c r="H13" s="65">
        <v>5.7643984109589036E-3</v>
      </c>
      <c r="I13" s="65">
        <v>6.7175747506849313E-3</v>
      </c>
      <c r="J13" s="65">
        <v>6.8520530958904105E-3</v>
      </c>
      <c r="K13" s="65">
        <v>7.2083192876712318E-3</v>
      </c>
      <c r="L13" s="65">
        <v>7.5503005479452051E-3</v>
      </c>
      <c r="M13" s="65">
        <v>7.9743487397260279E-3</v>
      </c>
      <c r="N13" s="65">
        <v>8.4713929315068503E-3</v>
      </c>
      <c r="O13" s="65">
        <v>8.388897452054794E-3</v>
      </c>
      <c r="P13" s="65">
        <v>8.6431692328767119E-3</v>
      </c>
      <c r="Q13" s="65">
        <v>8.8708710410958912E-3</v>
      </c>
      <c r="R13" s="65">
        <v>9.0183629589041074E-3</v>
      </c>
      <c r="S13" s="65">
        <v>9.1236429041095888E-3</v>
      </c>
      <c r="T13" s="65">
        <v>8.8414440821917798E-3</v>
      </c>
      <c r="U13" s="65">
        <v>8.3916115890410956E-3</v>
      </c>
      <c r="V13" s="65">
        <v>8.2510478630136996E-3</v>
      </c>
      <c r="W13" s="65">
        <v>7.9282798356164388E-3</v>
      </c>
      <c r="X13" s="65">
        <v>6.6802053698630142E-3</v>
      </c>
      <c r="Y13" s="65">
        <v>6.4520750136986297E-3</v>
      </c>
      <c r="Z13" s="65">
        <v>6.3144396986301371E-3</v>
      </c>
      <c r="AA13" s="65">
        <v>6.2820129041095884E-3</v>
      </c>
      <c r="AB13" s="65">
        <v>6.0067422739726031E-3</v>
      </c>
      <c r="AC13" s="65">
        <v>5.9231397123287654E-3</v>
      </c>
      <c r="AD13" s="65">
        <v>5.8395371506849312E-3</v>
      </c>
      <c r="AE13" s="65">
        <v>5.8548220273972589E-3</v>
      </c>
      <c r="AF13" s="65">
        <v>6.2720134520547937E-3</v>
      </c>
      <c r="AG13" s="65">
        <v>5.7168295890410959E-3</v>
      </c>
      <c r="AH13" s="65">
        <v>5.595764794520547E-3</v>
      </c>
      <c r="AI13" s="79">
        <v>5.595764794520547E-3</v>
      </c>
      <c r="AJ13" s="79">
        <v>5.595764794520547E-3</v>
      </c>
      <c r="AK13" s="79">
        <v>5.595764794520547E-3</v>
      </c>
      <c r="AL13" s="79">
        <v>5.595764794520547E-3</v>
      </c>
      <c r="AM13" s="79">
        <v>5.595764794520547E-3</v>
      </c>
      <c r="AN13" s="79">
        <v>5.595764794520547E-3</v>
      </c>
      <c r="AO13" s="79">
        <v>5.595764794520547E-3</v>
      </c>
      <c r="AP13" s="79">
        <v>5.595764794520547E-3</v>
      </c>
      <c r="AQ13" s="79">
        <v>5.595764794520547E-3</v>
      </c>
      <c r="AR13" s="79">
        <v>5.595764794520547E-3</v>
      </c>
      <c r="AS13" s="79">
        <v>5.595764794520547E-3</v>
      </c>
      <c r="AT13" s="79">
        <v>5.595764794520547E-3</v>
      </c>
      <c r="AU13" s="79">
        <v>5.595764794520547E-3</v>
      </c>
      <c r="AV13" s="79">
        <v>5.595764794520547E-3</v>
      </c>
      <c r="AW13" s="79">
        <v>5.595764794520547E-3</v>
      </c>
      <c r="AX13" s="79">
        <v>5.595764794520547E-3</v>
      </c>
      <c r="AY13" s="79">
        <v>5.595764794520547E-3</v>
      </c>
      <c r="AZ13" s="79">
        <v>5.595764794520547E-3</v>
      </c>
      <c r="BA13" s="79">
        <v>5.595764794520547E-3</v>
      </c>
    </row>
    <row r="14" spans="1:53" s="7" customFormat="1" x14ac:dyDescent="0.25">
      <c r="A14" s="80" t="s">
        <v>2</v>
      </c>
      <c r="B14" s="48" t="s">
        <v>43</v>
      </c>
      <c r="C14" s="66">
        <v>0.17146171121345355</v>
      </c>
      <c r="D14" s="66">
        <v>0.17234213151909283</v>
      </c>
      <c r="E14" s="66">
        <v>0.18112717228885714</v>
      </c>
      <c r="F14" s="66">
        <v>0.1832547487624071</v>
      </c>
      <c r="G14" s="66">
        <v>0.16989951828908925</v>
      </c>
      <c r="H14" s="66">
        <v>0.16820941272849996</v>
      </c>
      <c r="I14" s="66">
        <v>0.16764129057979285</v>
      </c>
      <c r="J14" s="66">
        <v>0.17743386068166786</v>
      </c>
      <c r="K14" s="66">
        <v>0.18145816571508214</v>
      </c>
      <c r="L14" s="66">
        <v>0.17541672407065712</v>
      </c>
      <c r="M14" s="66">
        <v>0.17703978195549644</v>
      </c>
      <c r="N14" s="66">
        <v>0.18633493369719645</v>
      </c>
      <c r="O14" s="66">
        <v>0.18690139018595001</v>
      </c>
      <c r="P14" s="66">
        <v>0.18883959316101781</v>
      </c>
      <c r="Q14" s="66">
        <v>0.18972988718455355</v>
      </c>
      <c r="R14" s="66">
        <v>0.19310428261739604</v>
      </c>
      <c r="S14" s="66">
        <v>0.19444127728306285</v>
      </c>
      <c r="T14" s="66">
        <v>0.21078805600737499</v>
      </c>
      <c r="U14" s="66">
        <v>0.19117928756681071</v>
      </c>
      <c r="V14" s="66">
        <v>0.19916526967487858</v>
      </c>
      <c r="W14" s="66">
        <v>0.20013086638411429</v>
      </c>
      <c r="X14" s="66">
        <v>0.19167312962458571</v>
      </c>
      <c r="Y14" s="66">
        <v>0.18535114273983214</v>
      </c>
      <c r="Z14" s="66">
        <v>0.17628853503619279</v>
      </c>
      <c r="AA14" s="66">
        <v>0.18422592436325</v>
      </c>
      <c r="AB14" s="66">
        <v>0.18064819348411781</v>
      </c>
      <c r="AC14" s="66">
        <v>0.17250973408821427</v>
      </c>
      <c r="AD14" s="66">
        <v>0.17637828257162141</v>
      </c>
      <c r="AE14" s="66">
        <v>0.17860247644544641</v>
      </c>
      <c r="AF14" s="66">
        <v>0.17472147058692858</v>
      </c>
      <c r="AG14" s="66">
        <v>0.18139396554639642</v>
      </c>
      <c r="AH14" s="66">
        <v>0.17688509693018209</v>
      </c>
      <c r="AI14" s="73">
        <v>0.13535589353740052</v>
      </c>
      <c r="AJ14" s="73">
        <v>0.13378606984581118</v>
      </c>
      <c r="AK14" s="73">
        <v>0.13354749656897033</v>
      </c>
      <c r="AL14" s="73">
        <v>0.13059844252542324</v>
      </c>
      <c r="AM14" s="73">
        <v>0.12807999647025139</v>
      </c>
      <c r="AN14" s="73">
        <v>0.12507852814498788</v>
      </c>
      <c r="AO14" s="73">
        <v>0.12155928935494839</v>
      </c>
      <c r="AP14" s="73">
        <v>0.11768523275147796</v>
      </c>
      <c r="AQ14" s="73">
        <v>0.11398619456967024</v>
      </c>
      <c r="AR14" s="73">
        <v>0.11311153022159275</v>
      </c>
      <c r="AS14" s="73">
        <v>0.11306717833306359</v>
      </c>
      <c r="AT14" s="73">
        <v>0.11399679470823387</v>
      </c>
      <c r="AU14" s="73">
        <v>0.11357396441710191</v>
      </c>
      <c r="AV14" s="73">
        <v>0.1140980502554029</v>
      </c>
      <c r="AW14" s="73">
        <v>0.1128591033676408</v>
      </c>
      <c r="AX14" s="73">
        <v>0.11158707945657539</v>
      </c>
      <c r="AY14" s="73">
        <v>0.11039286818189312</v>
      </c>
      <c r="AZ14" s="73">
        <v>0.10906581408987394</v>
      </c>
      <c r="BA14" s="73">
        <v>0.10778166820695328</v>
      </c>
    </row>
    <row r="15" spans="1:53" s="7" customFormat="1" x14ac:dyDescent="0.25">
      <c r="A15" s="80"/>
      <c r="B15" s="48" t="s">
        <v>150</v>
      </c>
      <c r="C15" s="66">
        <v>0.1558911893424286</v>
      </c>
      <c r="D15" s="66">
        <v>0.16907191696371432</v>
      </c>
      <c r="E15" s="66">
        <v>0.19304553950078573</v>
      </c>
      <c r="F15" s="66">
        <v>0.21306852514828573</v>
      </c>
      <c r="G15" s="66">
        <v>0.21200029185500005</v>
      </c>
      <c r="H15" s="66">
        <v>0.24109054029735708</v>
      </c>
      <c r="I15" s="66">
        <v>0.26787031150392865</v>
      </c>
      <c r="J15" s="66">
        <v>0.31502819783992858</v>
      </c>
      <c r="K15" s="66">
        <v>0.35477610256942849</v>
      </c>
      <c r="L15" s="66">
        <v>0.3899737166851428</v>
      </c>
      <c r="M15" s="66">
        <v>0.41017463819435712</v>
      </c>
      <c r="N15" s="66">
        <v>0.43144234323614289</v>
      </c>
      <c r="O15" s="66">
        <v>0.42743273770607138</v>
      </c>
      <c r="P15" s="66">
        <v>0.44375273813592853</v>
      </c>
      <c r="Q15" s="66">
        <v>0.44609969611585709</v>
      </c>
      <c r="R15" s="66">
        <v>0.33510310420824285</v>
      </c>
      <c r="S15" s="66">
        <v>0.22585984550634999</v>
      </c>
      <c r="T15" s="66">
        <v>0.12790474092628573</v>
      </c>
      <c r="U15" s="66">
        <v>0.10124020476664285</v>
      </c>
      <c r="V15" s="66">
        <v>9.4038502512428568E-2</v>
      </c>
      <c r="W15" s="66">
        <v>6.4103948143714284E-2</v>
      </c>
      <c r="X15" s="66">
        <v>5.0821046280714287E-2</v>
      </c>
      <c r="Y15" s="66">
        <v>4.6663123147142854E-2</v>
      </c>
      <c r="Z15" s="66">
        <v>4.9972727856857156E-2</v>
      </c>
      <c r="AA15" s="66">
        <v>4.5700882418714277E-2</v>
      </c>
      <c r="AB15" s="66">
        <v>4.4292054143857153E-2</v>
      </c>
      <c r="AC15" s="66">
        <v>4.2073751691714283E-2</v>
      </c>
      <c r="AD15" s="66">
        <v>4.1245288725142867E-2</v>
      </c>
      <c r="AE15" s="66">
        <v>5.4738809580714282E-2</v>
      </c>
      <c r="AF15" s="66">
        <v>4.3404572366571435E-2</v>
      </c>
      <c r="AG15" s="66">
        <v>3.4552502147428575E-2</v>
      </c>
      <c r="AH15" s="66">
        <v>3.5425587261428568E-2</v>
      </c>
      <c r="AI15" s="73">
        <v>3.132643903979427E-2</v>
      </c>
      <c r="AJ15" s="73">
        <v>3.0530845839643671E-2</v>
      </c>
      <c r="AK15" s="73">
        <v>3.0396344720510324E-2</v>
      </c>
      <c r="AL15" s="73">
        <v>2.9568083085562302E-2</v>
      </c>
      <c r="AM15" s="73">
        <v>2.8576363751968575E-2</v>
      </c>
      <c r="AN15" s="73">
        <v>2.7633937742407855E-2</v>
      </c>
      <c r="AO15" s="73">
        <v>2.6633111430910628E-2</v>
      </c>
      <c r="AP15" s="73">
        <v>2.5616995304122144E-2</v>
      </c>
      <c r="AQ15" s="73">
        <v>2.4628109560535287E-2</v>
      </c>
      <c r="AR15" s="73">
        <v>2.5152478519450183E-2</v>
      </c>
      <c r="AS15" s="73">
        <v>2.5627695482042374E-2</v>
      </c>
      <c r="AT15" s="73">
        <v>2.6071091577576932E-2</v>
      </c>
      <c r="AU15" s="73">
        <v>2.6515657567991305E-2</v>
      </c>
      <c r="AV15" s="73">
        <v>2.6927872989355891E-2</v>
      </c>
      <c r="AW15" s="73">
        <v>2.7320665726723248E-2</v>
      </c>
      <c r="AX15" s="73">
        <v>2.7685788254458762E-2</v>
      </c>
      <c r="AY15" s="73">
        <v>2.8023204258388997E-2</v>
      </c>
      <c r="AZ15" s="73">
        <v>2.8374754763549573E-2</v>
      </c>
      <c r="BA15" s="73">
        <v>2.8659010509762346E-2</v>
      </c>
    </row>
    <row r="16" spans="1:53" s="7" customFormat="1" x14ac:dyDescent="0.25">
      <c r="A16" s="80" t="s">
        <v>3</v>
      </c>
      <c r="B16" s="48" t="s">
        <v>43</v>
      </c>
      <c r="C16" s="66">
        <v>8.0708203180887853E-2</v>
      </c>
      <c r="D16" s="66">
        <v>8.5328413695548541E-2</v>
      </c>
      <c r="E16" s="66">
        <v>9.187230323657572E-2</v>
      </c>
      <c r="F16" s="66">
        <v>9.9598883590269638E-2</v>
      </c>
      <c r="G16" s="66">
        <v>9.7993580707125716E-2</v>
      </c>
      <c r="H16" s="66">
        <v>9.5665709391037496E-2</v>
      </c>
      <c r="I16" s="66">
        <v>9.6843880094087509E-2</v>
      </c>
      <c r="J16" s="66">
        <v>9.8994347050515699E-2</v>
      </c>
      <c r="K16" s="66">
        <v>0.10666896546498891</v>
      </c>
      <c r="L16" s="66">
        <v>0.10492996191995428</v>
      </c>
      <c r="M16" s="66">
        <v>0.10345340946386286</v>
      </c>
      <c r="N16" s="66">
        <v>0.10817440829946141</v>
      </c>
      <c r="O16" s="66">
        <v>0.11464398202191001</v>
      </c>
      <c r="P16" s="66">
        <v>0.10266631514477248</v>
      </c>
      <c r="Q16" s="66">
        <v>0.1160054830766543</v>
      </c>
      <c r="R16" s="66">
        <v>0.1274240901760593</v>
      </c>
      <c r="S16" s="66">
        <v>9.828387293423442E-2</v>
      </c>
      <c r="T16" s="66">
        <v>0.10509702994744644</v>
      </c>
      <c r="U16" s="66">
        <v>0.11060527139351249</v>
      </c>
      <c r="V16" s="66">
        <v>0.10477073694273999</v>
      </c>
      <c r="W16" s="66">
        <v>0.10465692575695497</v>
      </c>
      <c r="X16" s="66">
        <v>0.10791837181496251</v>
      </c>
      <c r="Y16" s="66">
        <v>0.11109347354811751</v>
      </c>
      <c r="Z16" s="66">
        <v>0.1070876954778518</v>
      </c>
      <c r="AA16" s="66">
        <v>0.10540488521297033</v>
      </c>
      <c r="AB16" s="66">
        <v>0.1113122918758557</v>
      </c>
      <c r="AC16" s="66">
        <v>0.11464234403593715</v>
      </c>
      <c r="AD16" s="66">
        <v>0.11438359745723428</v>
      </c>
      <c r="AE16" s="66">
        <v>0.11644795804839998</v>
      </c>
      <c r="AF16" s="66">
        <v>0.11205219108189855</v>
      </c>
      <c r="AG16" s="66">
        <v>0.10963313264687141</v>
      </c>
      <c r="AH16" s="66">
        <v>8.9139218438918227E-2</v>
      </c>
      <c r="AI16" s="73">
        <v>6.2221622404661246E-2</v>
      </c>
      <c r="AJ16" s="73">
        <v>5.9371843228527635E-2</v>
      </c>
      <c r="AK16" s="73">
        <v>5.8174302591382517E-2</v>
      </c>
      <c r="AL16" s="73">
        <v>5.8297621249378789E-2</v>
      </c>
      <c r="AM16" s="73">
        <v>5.8580944909928538E-2</v>
      </c>
      <c r="AN16" s="73">
        <v>5.6356368646889636E-2</v>
      </c>
      <c r="AO16" s="73">
        <v>5.5329177177512956E-2</v>
      </c>
      <c r="AP16" s="73">
        <v>5.2475276042919454E-2</v>
      </c>
      <c r="AQ16" s="73">
        <v>5.0923328510077574E-2</v>
      </c>
      <c r="AR16" s="73">
        <v>4.9594695995821607E-2</v>
      </c>
      <c r="AS16" s="73">
        <v>4.943146798195875E-2</v>
      </c>
      <c r="AT16" s="73">
        <v>5.0402554660225717E-2</v>
      </c>
      <c r="AU16" s="73">
        <v>4.9705699513192245E-2</v>
      </c>
      <c r="AV16" s="73">
        <v>5.0155411854222239E-2</v>
      </c>
      <c r="AW16" s="73">
        <v>4.9971240803946909E-2</v>
      </c>
      <c r="AX16" s="73">
        <v>4.8311596577240851E-2</v>
      </c>
      <c r="AY16" s="73">
        <v>4.8094849908414908E-2</v>
      </c>
      <c r="AZ16" s="73">
        <v>4.6407439525555795E-2</v>
      </c>
      <c r="BA16" s="73">
        <v>4.6142006089868043E-2</v>
      </c>
    </row>
    <row r="17" spans="1:53" s="7" customFormat="1" x14ac:dyDescent="0.25">
      <c r="A17" s="80"/>
      <c r="B17" s="48" t="s">
        <v>150</v>
      </c>
      <c r="C17" s="66">
        <v>7.1840621463049995E-2</v>
      </c>
      <c r="D17" s="66">
        <v>7.4237606782114274E-2</v>
      </c>
      <c r="E17" s="66">
        <v>7.8585787706014293E-2</v>
      </c>
      <c r="F17" s="66">
        <v>9.0494840136642871E-2</v>
      </c>
      <c r="G17" s="66">
        <v>9.3505350432371445E-2</v>
      </c>
      <c r="H17" s="66">
        <v>9.7453373473971414E-2</v>
      </c>
      <c r="I17" s="66">
        <v>0.10295574435331428</v>
      </c>
      <c r="J17" s="66">
        <v>0.11157045387022858</v>
      </c>
      <c r="K17" s="66">
        <v>0.12525850412224288</v>
      </c>
      <c r="L17" s="66">
        <v>0.12938518335599997</v>
      </c>
      <c r="M17" s="66">
        <v>0.12756450220799997</v>
      </c>
      <c r="N17" s="66">
        <v>0.13338578799974998</v>
      </c>
      <c r="O17" s="66">
        <v>0.14063430253510001</v>
      </c>
      <c r="P17" s="66">
        <v>0.12681556313752856</v>
      </c>
      <c r="Q17" s="66">
        <v>0.14380273219344999</v>
      </c>
      <c r="R17" s="66">
        <v>8.9142756041428572E-2</v>
      </c>
      <c r="S17" s="66">
        <v>5.734449463875E-2</v>
      </c>
      <c r="T17" s="66">
        <v>5.035710643417142E-2</v>
      </c>
      <c r="U17" s="66">
        <v>4.062924206495E-2</v>
      </c>
      <c r="V17" s="66">
        <v>2.862848932978572E-2</v>
      </c>
      <c r="W17" s="66">
        <v>2.8611140252200001E-2</v>
      </c>
      <c r="X17" s="66">
        <v>2.1222621513500003E-2</v>
      </c>
      <c r="Y17" s="66">
        <v>2.0099591608799997E-2</v>
      </c>
      <c r="Z17" s="66">
        <v>2.099518433312143E-2</v>
      </c>
      <c r="AA17" s="66">
        <v>2.7031024023849996E-2</v>
      </c>
      <c r="AB17" s="66">
        <v>2.1715970298864282E-2</v>
      </c>
      <c r="AC17" s="66">
        <v>1.890217776833571E-2</v>
      </c>
      <c r="AD17" s="66">
        <v>1.7136442381142859E-2</v>
      </c>
      <c r="AE17" s="66">
        <v>3.514864865002857E-2</v>
      </c>
      <c r="AF17" s="66">
        <v>3.2227524891571428E-2</v>
      </c>
      <c r="AG17" s="66">
        <v>2.6201472848571432E-2</v>
      </c>
      <c r="AH17" s="66">
        <v>0.19057446142805715</v>
      </c>
      <c r="AI17" s="73">
        <v>0.16589444267235715</v>
      </c>
      <c r="AJ17" s="73">
        <v>0.14348209278307139</v>
      </c>
      <c r="AK17" s="73">
        <v>0.12702305044416429</v>
      </c>
      <c r="AL17" s="73">
        <v>0.11052399946193571</v>
      </c>
      <c r="AM17" s="73">
        <v>9.1951961065328575E-2</v>
      </c>
      <c r="AN17" s="73">
        <v>7.1425562669057141E-2</v>
      </c>
      <c r="AO17" s="73">
        <v>5.3039656070499999E-2</v>
      </c>
      <c r="AP17" s="73">
        <v>3.36635759416E-2</v>
      </c>
      <c r="AQ17" s="73">
        <v>1.5559756140500001E-2</v>
      </c>
      <c r="AR17" s="73">
        <v>1.5196014712999998E-2</v>
      </c>
      <c r="AS17" s="73">
        <v>1.4830269698200001E-2</v>
      </c>
      <c r="AT17" s="73">
        <v>1.4453074385199998E-2</v>
      </c>
      <c r="AU17" s="73">
        <v>1.4069869769999998E-2</v>
      </c>
      <c r="AV17" s="73">
        <v>1.3685006754100001E-2</v>
      </c>
      <c r="AW17" s="73">
        <v>1.3654189976900001E-2</v>
      </c>
      <c r="AX17" s="73">
        <v>1.3264048467999999E-2</v>
      </c>
      <c r="AY17" s="73">
        <v>1.3227196899399999E-2</v>
      </c>
      <c r="AZ17" s="73">
        <v>1.2832351709100003E-2</v>
      </c>
      <c r="BA17" s="73">
        <v>1.27882660983E-2</v>
      </c>
    </row>
    <row r="18" spans="1:53" s="7" customFormat="1" x14ac:dyDescent="0.25">
      <c r="A18" s="80" t="s">
        <v>4</v>
      </c>
      <c r="B18" s="48" t="s">
        <v>43</v>
      </c>
      <c r="C18" s="66">
        <v>0.50159894201952082</v>
      </c>
      <c r="D18" s="66">
        <v>0.50283068566485312</v>
      </c>
      <c r="E18" s="66">
        <v>0.51388811043273719</v>
      </c>
      <c r="F18" s="66">
        <v>0.53247557383348321</v>
      </c>
      <c r="G18" s="66">
        <v>0.50363049041445229</v>
      </c>
      <c r="H18" s="66">
        <v>0.46210888095717817</v>
      </c>
      <c r="I18" s="66">
        <v>0.46137551786938269</v>
      </c>
      <c r="J18" s="66">
        <v>0.47074298177513818</v>
      </c>
      <c r="K18" s="66">
        <v>0.50384510353415257</v>
      </c>
      <c r="L18" s="66">
        <v>0.50161115944515111</v>
      </c>
      <c r="M18" s="66">
        <v>0.48842034248128785</v>
      </c>
      <c r="N18" s="66">
        <v>0.51412415628339647</v>
      </c>
      <c r="O18" s="66">
        <v>0.54795298017807037</v>
      </c>
      <c r="P18" s="66">
        <v>0.53206177013427236</v>
      </c>
      <c r="Q18" s="66">
        <v>0.55652851205107234</v>
      </c>
      <c r="R18" s="66">
        <v>0.51443633914373488</v>
      </c>
      <c r="S18" s="66">
        <v>0.47194372457178696</v>
      </c>
      <c r="T18" s="66">
        <v>0.4868437344503459</v>
      </c>
      <c r="U18" s="66">
        <v>0.45150131202329974</v>
      </c>
      <c r="V18" s="66">
        <v>0.41681317960578218</v>
      </c>
      <c r="W18" s="66">
        <v>0.41146214356434963</v>
      </c>
      <c r="X18" s="66">
        <v>0.42244285400109977</v>
      </c>
      <c r="Y18" s="66">
        <v>0.3959164534510079</v>
      </c>
      <c r="Z18" s="66">
        <v>0.3943332645189343</v>
      </c>
      <c r="AA18" s="66">
        <v>0.39737136321005129</v>
      </c>
      <c r="AB18" s="66">
        <v>0.39040233754839548</v>
      </c>
      <c r="AC18" s="66">
        <v>0.38693769238196762</v>
      </c>
      <c r="AD18" s="66">
        <v>0.38104158305715496</v>
      </c>
      <c r="AE18" s="66">
        <v>0.38521423258671705</v>
      </c>
      <c r="AF18" s="66">
        <v>0.34874548676339617</v>
      </c>
      <c r="AG18" s="66">
        <v>0.40200608876324384</v>
      </c>
      <c r="AH18" s="66">
        <v>0.35114692703200634</v>
      </c>
      <c r="AI18" s="73">
        <v>0.37617461876683489</v>
      </c>
      <c r="AJ18" s="73">
        <v>0.35269557717494876</v>
      </c>
      <c r="AK18" s="73">
        <v>0.33701490002195539</v>
      </c>
      <c r="AL18" s="73">
        <v>0.34227098855719801</v>
      </c>
      <c r="AM18" s="73">
        <v>0.33930262155019603</v>
      </c>
      <c r="AN18" s="73">
        <v>0.33100625133168221</v>
      </c>
      <c r="AO18" s="73">
        <v>0.3230545478449362</v>
      </c>
      <c r="AP18" s="73">
        <v>0.31328940774190994</v>
      </c>
      <c r="AQ18" s="73">
        <v>0.30313391271740814</v>
      </c>
      <c r="AR18" s="73">
        <v>0.2989238485084838</v>
      </c>
      <c r="AS18" s="73">
        <v>0.29573984060125141</v>
      </c>
      <c r="AT18" s="73">
        <v>0.29558318601466199</v>
      </c>
      <c r="AU18" s="73">
        <v>0.29130058005025794</v>
      </c>
      <c r="AV18" s="73">
        <v>0.29050466731619168</v>
      </c>
      <c r="AW18" s="73">
        <v>0.28574019205058843</v>
      </c>
      <c r="AX18" s="73">
        <v>0.28093595159348778</v>
      </c>
      <c r="AY18" s="73">
        <v>0.27495309503016835</v>
      </c>
      <c r="AZ18" s="73">
        <v>0.27007440178873243</v>
      </c>
      <c r="BA18" s="73">
        <v>0.26513130048281502</v>
      </c>
    </row>
    <row r="19" spans="1:53" s="7" customFormat="1" x14ac:dyDescent="0.25">
      <c r="A19" s="80"/>
      <c r="B19" s="48" t="s">
        <v>150</v>
      </c>
      <c r="C19" s="66">
        <v>0.35821417439562864</v>
      </c>
      <c r="D19" s="66">
        <v>0.3943105578742</v>
      </c>
      <c r="E19" s="66">
        <v>0.44633892316506435</v>
      </c>
      <c r="F19" s="66">
        <v>0.43708418465823567</v>
      </c>
      <c r="G19" s="66">
        <v>0.39650899169545711</v>
      </c>
      <c r="H19" s="66">
        <v>0.34256006552240004</v>
      </c>
      <c r="I19" s="66">
        <v>0.32367833669104995</v>
      </c>
      <c r="J19" s="66">
        <v>0.30730365746912852</v>
      </c>
      <c r="K19" s="66">
        <v>0.31325122448007148</v>
      </c>
      <c r="L19" s="66">
        <v>0.28674398050335709</v>
      </c>
      <c r="M19" s="66">
        <v>0.28055956974382856</v>
      </c>
      <c r="N19" s="66">
        <v>0.29296669718957147</v>
      </c>
      <c r="O19" s="66">
        <v>0.31201783230750002</v>
      </c>
      <c r="P19" s="66">
        <v>0.30482930616678566</v>
      </c>
      <c r="Q19" s="66">
        <v>0.31618169991917144</v>
      </c>
      <c r="R19" s="66">
        <v>0.32064023881064996</v>
      </c>
      <c r="S19" s="66">
        <v>0.3302101063754429</v>
      </c>
      <c r="T19" s="66">
        <v>0.36102246751009998</v>
      </c>
      <c r="U19" s="66">
        <v>0.26021280730759283</v>
      </c>
      <c r="V19" s="66">
        <v>0.17631572144340002</v>
      </c>
      <c r="W19" s="66">
        <v>0.17380884338399996</v>
      </c>
      <c r="X19" s="66">
        <v>0.14080400754184288</v>
      </c>
      <c r="Y19" s="66">
        <v>0.11264927765079999</v>
      </c>
      <c r="Z19" s="66">
        <v>0.11216048856249287</v>
      </c>
      <c r="AA19" s="66">
        <v>0.10393378861077145</v>
      </c>
      <c r="AB19" s="66">
        <v>8.3271488332371413E-2</v>
      </c>
      <c r="AC19" s="66">
        <v>7.1611674587671398E-2</v>
      </c>
      <c r="AD19" s="66">
        <v>6.8988083341885706E-2</v>
      </c>
      <c r="AE19" s="66">
        <v>7.3361867322857169E-2</v>
      </c>
      <c r="AF19" s="66">
        <v>6.8082664001785698E-2</v>
      </c>
      <c r="AG19" s="66">
        <v>6.647760628614284E-2</v>
      </c>
      <c r="AH19" s="66">
        <v>7.0211233923207148E-2</v>
      </c>
      <c r="AI19" s="73">
        <v>7.0475114553171417E-2</v>
      </c>
      <c r="AJ19" s="73">
        <v>6.5496957528985711E-2</v>
      </c>
      <c r="AK19" s="73">
        <v>6.2663144424021419E-2</v>
      </c>
      <c r="AL19" s="73">
        <v>6.3024984312714277E-2</v>
      </c>
      <c r="AM19" s="73">
        <v>6.1914396497485709E-2</v>
      </c>
      <c r="AN19" s="73">
        <v>6.0124074859985714E-2</v>
      </c>
      <c r="AO19" s="73">
        <v>5.8487593389657144E-2</v>
      </c>
      <c r="AP19" s="73">
        <v>5.6638499167328563E-2</v>
      </c>
      <c r="AQ19" s="73">
        <v>5.4852777740985716E-2</v>
      </c>
      <c r="AR19" s="73">
        <v>5.4294367607857157E-2</v>
      </c>
      <c r="AS19" s="73">
        <v>5.3759163920628565E-2</v>
      </c>
      <c r="AT19" s="73">
        <v>5.3131050555471439E-2</v>
      </c>
      <c r="AU19" s="73">
        <v>5.2490982537321429E-2</v>
      </c>
      <c r="AV19" s="73">
        <v>5.1821005308599996E-2</v>
      </c>
      <c r="AW19" s="73">
        <v>5.1156177057385718E-2</v>
      </c>
      <c r="AX19" s="73">
        <v>5.0595013675328572E-2</v>
      </c>
      <c r="AY19" s="73">
        <v>4.9834097693442866E-2</v>
      </c>
      <c r="AZ19" s="73">
        <v>4.9258275202242852E-2</v>
      </c>
      <c r="BA19" s="73">
        <v>4.8570322870771426E-2</v>
      </c>
    </row>
    <row r="20" spans="1:53" s="7" customFormat="1" x14ac:dyDescent="0.25">
      <c r="A20" s="80" t="s">
        <v>126</v>
      </c>
      <c r="B20" s="48" t="s">
        <v>150</v>
      </c>
      <c r="C20" s="82">
        <v>5.2808223091976511E-4</v>
      </c>
      <c r="D20" s="82">
        <v>5.2100356947162418E-4</v>
      </c>
      <c r="E20" s="82">
        <v>5.1392490802348325E-4</v>
      </c>
      <c r="F20" s="82">
        <v>5.0684624657534253E-4</v>
      </c>
      <c r="G20" s="82">
        <v>4.9976758512720149E-4</v>
      </c>
      <c r="H20" s="82">
        <v>4.9268892367906067E-4</v>
      </c>
      <c r="I20" s="82">
        <v>4.8561026223091968E-4</v>
      </c>
      <c r="J20" s="82">
        <v>4.7853160078277881E-4</v>
      </c>
      <c r="K20" s="82">
        <v>5.4621909980430525E-4</v>
      </c>
      <c r="L20" s="82">
        <v>5.697442035225048E-4</v>
      </c>
      <c r="M20" s="82">
        <v>5.9608668493150681E-4</v>
      </c>
      <c r="N20" s="82">
        <v>6.6539417612524452E-4</v>
      </c>
      <c r="O20" s="82">
        <v>6.5010990215264182E-4</v>
      </c>
      <c r="P20" s="82">
        <v>7.0772527592954991E-4</v>
      </c>
      <c r="Q20" s="82">
        <v>7.5886068101761251E-4</v>
      </c>
      <c r="R20" s="82">
        <v>7.7955276694794513E-4</v>
      </c>
      <c r="S20" s="82">
        <v>8.3735649817651646E-4</v>
      </c>
      <c r="T20" s="82">
        <v>8.8349905117808211E-4</v>
      </c>
      <c r="U20" s="82">
        <v>9.9628644704500982E-4</v>
      </c>
      <c r="V20" s="82">
        <v>1.1120031091585126E-3</v>
      </c>
      <c r="W20" s="82">
        <v>1.1329272241722115E-3</v>
      </c>
      <c r="X20" s="82">
        <v>8.8885616513894325E-4</v>
      </c>
      <c r="Y20" s="82">
        <v>9.3304199638356161E-4</v>
      </c>
      <c r="Z20" s="82">
        <v>9.3971738345205447E-4</v>
      </c>
      <c r="AA20" s="82">
        <v>8.6445906834442261E-4</v>
      </c>
      <c r="AB20" s="82">
        <v>8.1547901600000007E-4</v>
      </c>
      <c r="AC20" s="82">
        <v>8.1413646526810174E-4</v>
      </c>
      <c r="AD20" s="82">
        <v>8.1089241940508793E-4</v>
      </c>
      <c r="AE20" s="82">
        <v>7.4763354156555774E-4</v>
      </c>
      <c r="AF20" s="82">
        <v>8.4500623023874759E-4</v>
      </c>
      <c r="AG20" s="82">
        <v>7.4832105706457933E-4</v>
      </c>
      <c r="AH20" s="82">
        <v>7.3995888737377676E-4</v>
      </c>
      <c r="AI20" s="83">
        <v>7.3995888737377676E-4</v>
      </c>
      <c r="AJ20" s="83">
        <v>7.3995888737377676E-4</v>
      </c>
      <c r="AK20" s="83">
        <v>7.3995888737377676E-4</v>
      </c>
      <c r="AL20" s="83">
        <v>7.3995888737377676E-4</v>
      </c>
      <c r="AM20" s="83">
        <v>7.3995888737377676E-4</v>
      </c>
      <c r="AN20" s="83">
        <v>7.3995888737377676E-4</v>
      </c>
      <c r="AO20" s="83">
        <v>7.3995888737377676E-4</v>
      </c>
      <c r="AP20" s="83">
        <v>7.3995888737377676E-4</v>
      </c>
      <c r="AQ20" s="83">
        <v>7.3995888737377676E-4</v>
      </c>
      <c r="AR20" s="83">
        <v>7.3995888737377676E-4</v>
      </c>
      <c r="AS20" s="83">
        <v>7.3995888737377676E-4</v>
      </c>
      <c r="AT20" s="83">
        <v>7.3995888737377676E-4</v>
      </c>
      <c r="AU20" s="83">
        <v>7.3995888737377676E-4</v>
      </c>
      <c r="AV20" s="83">
        <v>7.3995888737377676E-4</v>
      </c>
      <c r="AW20" s="83">
        <v>7.3995888737377676E-4</v>
      </c>
      <c r="AX20" s="83">
        <v>7.3995888737377676E-4</v>
      </c>
      <c r="AY20" s="83">
        <v>7.3995888737377676E-4</v>
      </c>
      <c r="AZ20" s="83">
        <v>7.3995888737377676E-4</v>
      </c>
      <c r="BA20" s="83">
        <v>7.3995888737377676E-4</v>
      </c>
    </row>
    <row r="21" spans="1:53" s="7" customFormat="1" x14ac:dyDescent="0.25">
      <c r="A21" s="80" t="s">
        <v>127</v>
      </c>
      <c r="B21" s="48" t="s">
        <v>150</v>
      </c>
      <c r="C21" s="66">
        <v>4.6827777857142858E-2</v>
      </c>
      <c r="D21" s="66">
        <v>4.6367177999999995E-2</v>
      </c>
      <c r="E21" s="66">
        <v>4.5878947714285717E-2</v>
      </c>
      <c r="F21" s="66">
        <v>4.5375493821428567E-2</v>
      </c>
      <c r="G21" s="66">
        <v>4.4843619857142865E-2</v>
      </c>
      <c r="H21" s="66">
        <v>4.4290384285714281E-2</v>
      </c>
      <c r="I21" s="66">
        <v>4.4756598857142851E-2</v>
      </c>
      <c r="J21" s="66">
        <v>4.5222813428571429E-2</v>
      </c>
      <c r="K21" s="66">
        <v>4.5689028E-2</v>
      </c>
      <c r="L21" s="66">
        <v>4.615524257142857E-2</v>
      </c>
      <c r="M21" s="66">
        <v>4.6621457142857148E-2</v>
      </c>
      <c r="N21" s="66">
        <v>4.8175505714285707E-2</v>
      </c>
      <c r="O21" s="66">
        <v>4.9729554285714281E-2</v>
      </c>
      <c r="P21" s="66">
        <v>5.128671428571429E-2</v>
      </c>
      <c r="Q21" s="66">
        <v>5.2840857142857141E-2</v>
      </c>
      <c r="R21" s="66">
        <v>5.4395000000000006E-2</v>
      </c>
      <c r="S21" s="66">
        <v>5.5949142857142857E-2</v>
      </c>
      <c r="T21" s="66">
        <v>5.7503285714285708E-2</v>
      </c>
      <c r="U21" s="66">
        <v>5.9057428571428573E-2</v>
      </c>
      <c r="V21" s="66">
        <v>5.5172071428571431E-2</v>
      </c>
      <c r="W21" s="66">
        <v>5.128671428571429E-2</v>
      </c>
      <c r="X21" s="66">
        <v>4.817842857142856E-2</v>
      </c>
      <c r="Y21" s="66">
        <v>4.817842857142856E-2</v>
      </c>
      <c r="Z21" s="66">
        <v>4.6624285714285715E-2</v>
      </c>
      <c r="AA21" s="66">
        <v>4.6624285714285715E-2</v>
      </c>
      <c r="AB21" s="66">
        <v>4.817842857142856E-2</v>
      </c>
      <c r="AC21" s="66">
        <v>5.0509642857142857E-2</v>
      </c>
      <c r="AD21" s="66">
        <v>5.2840857142857141E-2</v>
      </c>
      <c r="AE21" s="66">
        <v>5.4395000000000006E-2</v>
      </c>
      <c r="AF21" s="66">
        <v>5.4395000000000006E-2</v>
      </c>
      <c r="AG21" s="66">
        <v>6.282109915714286E-2</v>
      </c>
      <c r="AH21" s="66">
        <v>6.2872043928571431E-2</v>
      </c>
      <c r="AI21" s="73">
        <v>6.2872043928571431E-2</v>
      </c>
      <c r="AJ21" s="73">
        <v>6.2872043928571431E-2</v>
      </c>
      <c r="AK21" s="73">
        <v>6.2872043928571431E-2</v>
      </c>
      <c r="AL21" s="73">
        <v>6.2872043928571431E-2</v>
      </c>
      <c r="AM21" s="73">
        <v>6.2872043928571431E-2</v>
      </c>
      <c r="AN21" s="73">
        <v>6.2872043928571431E-2</v>
      </c>
      <c r="AO21" s="73">
        <v>6.2872043928571431E-2</v>
      </c>
      <c r="AP21" s="73">
        <v>6.2872043928571431E-2</v>
      </c>
      <c r="AQ21" s="73">
        <v>6.2872043928571431E-2</v>
      </c>
      <c r="AR21" s="73">
        <v>6.2872043928571431E-2</v>
      </c>
      <c r="AS21" s="73">
        <v>6.2872043928571431E-2</v>
      </c>
      <c r="AT21" s="73">
        <v>6.2872043928571431E-2</v>
      </c>
      <c r="AU21" s="73">
        <v>6.2872043928571431E-2</v>
      </c>
      <c r="AV21" s="73">
        <v>6.2872043928571431E-2</v>
      </c>
      <c r="AW21" s="73">
        <v>6.2872043928571431E-2</v>
      </c>
      <c r="AX21" s="73">
        <v>6.2872043928571431E-2</v>
      </c>
      <c r="AY21" s="73">
        <v>6.2872043928571431E-2</v>
      </c>
      <c r="AZ21" s="73">
        <v>6.2872043928571431E-2</v>
      </c>
      <c r="BA21" s="73">
        <v>6.2872043928571431E-2</v>
      </c>
    </row>
    <row r="22" spans="1:53" s="7" customFormat="1" x14ac:dyDescent="0.25">
      <c r="A22" s="80" t="s">
        <v>40</v>
      </c>
      <c r="B22" s="48" t="s">
        <v>43</v>
      </c>
      <c r="C22" s="65">
        <v>2.6925087056999999E-3</v>
      </c>
      <c r="D22" s="65">
        <v>2.1911654539500001E-3</v>
      </c>
      <c r="E22" s="65">
        <v>2.0002646117142854E-3</v>
      </c>
      <c r="F22" s="65">
        <v>2.1591531974571431E-3</v>
      </c>
      <c r="G22" s="65">
        <v>2.6226074014642858E-3</v>
      </c>
      <c r="H22" s="65">
        <v>1.6860173439999999E-3</v>
      </c>
      <c r="I22" s="65">
        <v>1.614878518E-3</v>
      </c>
      <c r="J22" s="65">
        <v>1.1838981000000001E-3</v>
      </c>
      <c r="K22" s="65">
        <v>9.3475304999999999E-4</v>
      </c>
      <c r="L22" s="65">
        <v>7.7306003484285723E-4</v>
      </c>
      <c r="M22" s="65">
        <v>6.6250425780000005E-4</v>
      </c>
      <c r="N22" s="65">
        <v>6.6424738380000011E-4</v>
      </c>
      <c r="O22" s="65">
        <v>5.4451427249999995E-4</v>
      </c>
      <c r="P22" s="65">
        <v>1.0091219289642859E-3</v>
      </c>
      <c r="Q22" s="65">
        <v>8.4171510169999992E-4</v>
      </c>
      <c r="R22" s="65">
        <v>1.085340268257143E-3</v>
      </c>
      <c r="S22" s="65">
        <v>1.3836260867E-3</v>
      </c>
      <c r="T22" s="65">
        <v>1.3628087977428571E-3</v>
      </c>
      <c r="U22" s="65">
        <v>1.46803536165E-3</v>
      </c>
      <c r="V22" s="65">
        <v>1.2040073364000001E-3</v>
      </c>
      <c r="W22" s="65">
        <v>1.2703503615000002E-3</v>
      </c>
      <c r="X22" s="65">
        <v>1.4614423559999995E-3</v>
      </c>
      <c r="Y22" s="65">
        <v>9.5804896345714281E-4</v>
      </c>
      <c r="Z22" s="65">
        <v>9.9070448400000004E-4</v>
      </c>
      <c r="AA22" s="65">
        <v>5.9271314142857147E-4</v>
      </c>
      <c r="AB22" s="65">
        <v>6.1857598707142872E-4</v>
      </c>
      <c r="AC22" s="65">
        <v>5.0400022404285729E-4</v>
      </c>
      <c r="AD22" s="65">
        <v>2.5400485157142856E-4</v>
      </c>
      <c r="AE22" s="65">
        <v>2.3002484622857141E-4</v>
      </c>
      <c r="AF22" s="65">
        <v>2.2958178037142861E-4</v>
      </c>
      <c r="AG22" s="65">
        <v>2.5844930571428568E-5</v>
      </c>
      <c r="AH22" s="65">
        <v>6.1117052857142858E-6</v>
      </c>
      <c r="AI22" s="79">
        <v>2.7509548000000003E-5</v>
      </c>
      <c r="AJ22" s="79">
        <v>4.8178723999999999E-5</v>
      </c>
      <c r="AK22" s="79">
        <v>6.8341852071428566E-5</v>
      </c>
      <c r="AL22" s="79">
        <v>8.7818616285714279E-5</v>
      </c>
      <c r="AM22" s="79">
        <v>1.0668992085714287E-4</v>
      </c>
      <c r="AN22" s="79">
        <v>1.2479448614285716E-4</v>
      </c>
      <c r="AO22" s="79">
        <v>1.425807224285714E-4</v>
      </c>
      <c r="AP22" s="79">
        <v>1.6004651457142855E-4</v>
      </c>
      <c r="AQ22" s="79">
        <v>1.7708769178571425E-4</v>
      </c>
      <c r="AR22" s="79">
        <v>1.7499898821428573E-4</v>
      </c>
      <c r="AS22" s="79">
        <v>1.7281298807142855E-4</v>
      </c>
      <c r="AT22" s="79">
        <v>1.7070789214285712E-4</v>
      </c>
      <c r="AU22" s="79">
        <v>1.6864404149999999E-4</v>
      </c>
      <c r="AV22" s="79">
        <v>1.6665845114285712E-4</v>
      </c>
      <c r="AW22" s="79">
        <v>1.6475059228571428E-4</v>
      </c>
      <c r="AX22" s="79">
        <v>1.6293791485714286E-4</v>
      </c>
      <c r="AY22" s="79">
        <v>1.6112365107142854E-4</v>
      </c>
      <c r="AZ22" s="79">
        <v>1.5943946857142853E-4</v>
      </c>
      <c r="BA22" s="79">
        <v>1.577156271428571E-4</v>
      </c>
    </row>
    <row r="23" spans="1:53" s="7" customFormat="1" x14ac:dyDescent="0.25">
      <c r="A23" s="80"/>
      <c r="B23" s="48" t="s">
        <v>150</v>
      </c>
      <c r="C23" s="66">
        <v>1.5567788781631431E-2</v>
      </c>
      <c r="D23" s="66">
        <v>1.5689927578710003E-2</v>
      </c>
      <c r="E23" s="66">
        <v>1.6687038745347146E-2</v>
      </c>
      <c r="F23" s="66">
        <v>1.8050575297747142E-2</v>
      </c>
      <c r="G23" s="66">
        <v>2.0231436672605713E-2</v>
      </c>
      <c r="H23" s="66">
        <v>1.9360993342758571E-2</v>
      </c>
      <c r="I23" s="66">
        <v>1.913885943068E-2</v>
      </c>
      <c r="J23" s="66">
        <v>1.9321961559434289E-2</v>
      </c>
      <c r="K23" s="66">
        <v>1.9313018389091427E-2</v>
      </c>
      <c r="L23" s="66">
        <v>2.0194337216381426E-2</v>
      </c>
      <c r="M23" s="66">
        <v>2.0320564207350005E-2</v>
      </c>
      <c r="N23" s="66">
        <v>2.0785134015752861E-2</v>
      </c>
      <c r="O23" s="66">
        <v>2.0168029794157143E-2</v>
      </c>
      <c r="P23" s="66">
        <v>2.0043388393820003E-2</v>
      </c>
      <c r="Q23" s="66">
        <v>2.1168179407398572E-2</v>
      </c>
      <c r="R23" s="66">
        <v>2.0584495063741721E-2</v>
      </c>
      <c r="S23" s="66">
        <v>1.8187194555638428E-2</v>
      </c>
      <c r="T23" s="66">
        <v>1.7381084486794283E-2</v>
      </c>
      <c r="U23" s="66">
        <v>1.7769750298630003E-2</v>
      </c>
      <c r="V23" s="66">
        <v>1.6676827458295716E-2</v>
      </c>
      <c r="W23" s="66">
        <v>1.7245485949418569E-2</v>
      </c>
      <c r="X23" s="66">
        <v>1.649645984202857E-2</v>
      </c>
      <c r="Y23" s="66">
        <v>1.6068777970582857E-2</v>
      </c>
      <c r="Z23" s="66">
        <v>1.5103862480865713E-2</v>
      </c>
      <c r="AA23" s="66">
        <v>1.4701802295305716E-2</v>
      </c>
      <c r="AB23" s="66">
        <v>1.5081822888219999E-2</v>
      </c>
      <c r="AC23" s="66">
        <v>1.5975346709268572E-2</v>
      </c>
      <c r="AD23" s="66">
        <v>1.5465133162568572E-2</v>
      </c>
      <c r="AE23" s="66">
        <v>1.6137294798664291E-2</v>
      </c>
      <c r="AF23" s="66">
        <v>1.6329106519707141E-2</v>
      </c>
      <c r="AG23" s="66">
        <v>1.6575207103965716E-2</v>
      </c>
      <c r="AH23" s="66">
        <v>1.5942895414238573E-2</v>
      </c>
      <c r="AI23" s="73">
        <v>1.6930271386537143E-2</v>
      </c>
      <c r="AJ23" s="73">
        <v>1.7226075911251432E-2</v>
      </c>
      <c r="AK23" s="73">
        <v>1.7401999069305715E-2</v>
      </c>
      <c r="AL23" s="73">
        <v>1.7515309188755716E-2</v>
      </c>
      <c r="AM23" s="73">
        <v>1.7597699142241425E-2</v>
      </c>
      <c r="AN23" s="73">
        <v>1.7648276462567142E-2</v>
      </c>
      <c r="AO23" s="73">
        <v>1.7696403568328571E-2</v>
      </c>
      <c r="AP23" s="73">
        <v>1.7740801370144287E-2</v>
      </c>
      <c r="AQ23" s="73">
        <v>1.7777091945265715E-2</v>
      </c>
      <c r="AR23" s="73">
        <v>1.766359937590286E-2</v>
      </c>
      <c r="AS23" s="73">
        <v>1.7540379416732858E-2</v>
      </c>
      <c r="AT23" s="73">
        <v>1.741455998135857E-2</v>
      </c>
      <c r="AU23" s="73">
        <v>1.7285934502618575E-2</v>
      </c>
      <c r="AV23" s="73">
        <v>1.7157075313258573E-2</v>
      </c>
      <c r="AW23" s="73">
        <v>1.7028555252672859E-2</v>
      </c>
      <c r="AX23" s="73">
        <v>1.6901612158545715E-2</v>
      </c>
      <c r="AY23" s="73">
        <v>1.6772836927424286E-2</v>
      </c>
      <c r="AZ23" s="73">
        <v>1.664807165157714E-2</v>
      </c>
      <c r="BA23" s="73">
        <v>1.6520695830367145E-2</v>
      </c>
    </row>
    <row r="24" spans="1:53" s="7" customFormat="1" x14ac:dyDescent="0.25">
      <c r="A24" s="80" t="s">
        <v>11</v>
      </c>
      <c r="B24" s="48" t="s">
        <v>43</v>
      </c>
      <c r="C24" s="66">
        <v>6.8388227510020008E-2</v>
      </c>
      <c r="D24" s="66">
        <v>6.3721554149314283E-2</v>
      </c>
      <c r="E24" s="66">
        <v>6.8200502095000004E-2</v>
      </c>
      <c r="F24" s="66">
        <v>4.5702930918014854E-2</v>
      </c>
      <c r="G24" s="66">
        <v>5.4000086842981715E-2</v>
      </c>
      <c r="H24" s="66">
        <v>5.4259736408035705E-2</v>
      </c>
      <c r="I24" s="66">
        <v>5.6409780727476003E-2</v>
      </c>
      <c r="J24" s="66">
        <v>6.5309382252046425E-2</v>
      </c>
      <c r="K24" s="66">
        <v>6.9514576014915438E-2</v>
      </c>
      <c r="L24" s="66">
        <v>6.2238186807499998E-2</v>
      </c>
      <c r="M24" s="66">
        <v>6.7593062446171429E-2</v>
      </c>
      <c r="N24" s="66">
        <v>7.2338319800057144E-2</v>
      </c>
      <c r="O24" s="66">
        <v>7.7016341874450001E-2</v>
      </c>
      <c r="P24" s="66">
        <v>7.6044422442292856E-2</v>
      </c>
      <c r="Q24" s="66">
        <v>8.9083390669349991E-2</v>
      </c>
      <c r="R24" s="66">
        <v>9.8514055468324577E-2</v>
      </c>
      <c r="S24" s="66">
        <v>0.10303954977716401</v>
      </c>
      <c r="T24" s="66">
        <v>0.110251234044468</v>
      </c>
      <c r="U24" s="66">
        <v>0.11271473743625228</v>
      </c>
      <c r="V24" s="66">
        <v>0.11469544882714286</v>
      </c>
      <c r="W24" s="66">
        <v>0.12067993645399998</v>
      </c>
      <c r="X24" s="66">
        <v>0.11961908204399999</v>
      </c>
      <c r="Y24" s="66">
        <v>0.123483436384</v>
      </c>
      <c r="Z24" s="66">
        <v>0.11618969337975998</v>
      </c>
      <c r="AA24" s="66">
        <v>0.11757332674302599</v>
      </c>
      <c r="AB24" s="66">
        <v>0.125042540593894</v>
      </c>
      <c r="AC24" s="66">
        <v>0.12138962907825601</v>
      </c>
      <c r="AD24" s="66">
        <v>0.12998418272378001</v>
      </c>
      <c r="AE24" s="66">
        <v>0.11932361414404201</v>
      </c>
      <c r="AF24" s="66">
        <v>9.3479009110871994E-2</v>
      </c>
      <c r="AG24" s="66">
        <v>8.4070050582979991E-2</v>
      </c>
      <c r="AH24" s="66">
        <v>0</v>
      </c>
      <c r="AI24" s="73">
        <v>0</v>
      </c>
      <c r="AJ24" s="73">
        <v>8.3995676643340011E-3</v>
      </c>
      <c r="AK24" s="73">
        <v>8.3967535128399995E-3</v>
      </c>
      <c r="AL24" s="73">
        <v>8.3939393695080002E-3</v>
      </c>
      <c r="AM24" s="73">
        <v>8.3911252180140002E-3</v>
      </c>
      <c r="AN24" s="73">
        <v>8.3883110665200003E-3</v>
      </c>
      <c r="AO24" s="73">
        <v>8.3854969150260004E-3</v>
      </c>
      <c r="AP24" s="73">
        <v>8.3826827716939993E-3</v>
      </c>
      <c r="AQ24" s="73">
        <v>8.3798686201999994E-3</v>
      </c>
      <c r="AR24" s="73">
        <v>8.3798686201999994E-3</v>
      </c>
      <c r="AS24" s="73">
        <v>8.3798686201999994E-3</v>
      </c>
      <c r="AT24" s="73">
        <v>8.3798686201999994E-3</v>
      </c>
      <c r="AU24" s="73">
        <v>8.3798686201999994E-3</v>
      </c>
      <c r="AV24" s="73">
        <v>8.3798686201999994E-3</v>
      </c>
      <c r="AW24" s="73">
        <v>8.3798686201999994E-3</v>
      </c>
      <c r="AX24" s="73">
        <v>8.3798686201999994E-3</v>
      </c>
      <c r="AY24" s="73">
        <v>8.3798686201999994E-3</v>
      </c>
      <c r="AZ24" s="73">
        <v>8.3798686201999994E-3</v>
      </c>
      <c r="BA24" s="73">
        <v>8.3798686201999994E-3</v>
      </c>
    </row>
    <row r="25" spans="1:53" s="7" customFormat="1" x14ac:dyDescent="0.25">
      <c r="A25" s="80"/>
      <c r="B25" s="48" t="s">
        <v>150</v>
      </c>
      <c r="C25" s="66">
        <v>1.6612620621142861E-2</v>
      </c>
      <c r="D25" s="66">
        <v>1.4939394831428572E-2</v>
      </c>
      <c r="E25" s="66">
        <v>1.6073419999999998E-2</v>
      </c>
      <c r="F25" s="66">
        <v>1.0488802382457143E-2</v>
      </c>
      <c r="G25" s="66">
        <v>1.2120932202028572E-2</v>
      </c>
      <c r="H25" s="66">
        <v>1.1909297969642855E-2</v>
      </c>
      <c r="I25" s="66">
        <v>1.2177195303114289E-2</v>
      </c>
      <c r="J25" s="66">
        <v>1.3781210239107146E-2</v>
      </c>
      <c r="K25" s="66">
        <v>1.4334627618457142E-2</v>
      </c>
      <c r="L25" s="66">
        <v>1.2483134439285715E-2</v>
      </c>
      <c r="M25" s="66">
        <v>1.0895530724571429E-2</v>
      </c>
      <c r="N25" s="66">
        <v>9.8300384600000026E-3</v>
      </c>
      <c r="O25" s="66">
        <v>9.2878897532142866E-3</v>
      </c>
      <c r="P25" s="66">
        <v>8.0437007042857139E-3</v>
      </c>
      <c r="Q25" s="66">
        <v>8.1164588999999999E-3</v>
      </c>
      <c r="R25" s="66">
        <v>7.3144754219428574E-3</v>
      </c>
      <c r="S25" s="66">
        <v>5.0575580726E-3</v>
      </c>
      <c r="T25" s="66">
        <v>2.7992182104857148E-3</v>
      </c>
      <c r="U25" s="66">
        <v>1.5904642064142858E-3</v>
      </c>
      <c r="V25" s="66">
        <v>7.8694000000000008E-4</v>
      </c>
      <c r="W25" s="66">
        <v>4.72175E-5</v>
      </c>
      <c r="X25" s="66">
        <v>6.198500000000001E-5</v>
      </c>
      <c r="Y25" s="66">
        <v>0</v>
      </c>
      <c r="Z25" s="66">
        <v>2.5463467419500001E-2</v>
      </c>
      <c r="AA25" s="66">
        <v>2.5819724159742857E-2</v>
      </c>
      <c r="AB25" s="66">
        <v>2.7599410940828569E-2</v>
      </c>
      <c r="AC25" s="66">
        <v>2.7060014460600003E-2</v>
      </c>
      <c r="AD25" s="66">
        <v>2.8935645970000003E-2</v>
      </c>
      <c r="AE25" s="66">
        <v>2.6467716698657145E-2</v>
      </c>
      <c r="AF25" s="66">
        <v>2.1032903166000004E-2</v>
      </c>
      <c r="AG25" s="66">
        <v>1.8869420279285717E-2</v>
      </c>
      <c r="AH25" s="66">
        <v>0</v>
      </c>
      <c r="AI25" s="73">
        <v>0</v>
      </c>
      <c r="AJ25" s="73">
        <v>1.8948175895000001E-3</v>
      </c>
      <c r="AK25" s="73">
        <v>1.8977975342857143E-3</v>
      </c>
      <c r="AL25" s="73">
        <v>1.9007774704285711E-3</v>
      </c>
      <c r="AM25" s="73">
        <v>1.903757415214286E-3</v>
      </c>
      <c r="AN25" s="73">
        <v>1.9067373600000004E-3</v>
      </c>
      <c r="AO25" s="73">
        <v>1.9097173047857143E-3</v>
      </c>
      <c r="AP25" s="73">
        <v>1.9126972409285715E-3</v>
      </c>
      <c r="AQ25" s="73">
        <v>1.9156771857142857E-3</v>
      </c>
      <c r="AR25" s="73">
        <v>1.9156771857142857E-3</v>
      </c>
      <c r="AS25" s="73">
        <v>1.9156771857142857E-3</v>
      </c>
      <c r="AT25" s="73">
        <v>1.9156771857142857E-3</v>
      </c>
      <c r="AU25" s="73">
        <v>1.9156771857142857E-3</v>
      </c>
      <c r="AV25" s="73">
        <v>1.9156771857142857E-3</v>
      </c>
      <c r="AW25" s="73">
        <v>1.9156771857142857E-3</v>
      </c>
      <c r="AX25" s="73">
        <v>1.9156771857142857E-3</v>
      </c>
      <c r="AY25" s="73">
        <v>1.9156771857142857E-3</v>
      </c>
      <c r="AZ25" s="73">
        <v>1.9156771857142857E-3</v>
      </c>
      <c r="BA25" s="73">
        <v>1.9156771857142857E-3</v>
      </c>
    </row>
    <row r="26" spans="1:53" s="7" customFormat="1" x14ac:dyDescent="0.25">
      <c r="A26" s="80" t="s">
        <v>128</v>
      </c>
      <c r="B26" s="48" t="s">
        <v>150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7" customFormat="1" x14ac:dyDescent="0.25">
      <c r="A27" s="143" t="s">
        <v>151</v>
      </c>
      <c r="B27" s="49"/>
      <c r="C27" s="72">
        <f>SUM(C7:C26)</f>
        <v>2.5828488539832444</v>
      </c>
      <c r="D27" s="72">
        <f t="shared" ref="D27:AI27" si="0">SUM(D7:D26)</f>
        <v>2.6251129539397473</v>
      </c>
      <c r="E27" s="72">
        <f t="shared" si="0"/>
        <v>2.7147101111464265</v>
      </c>
      <c r="F27" s="72">
        <f t="shared" si="0"/>
        <v>2.7217089669123391</v>
      </c>
      <c r="G27" s="72">
        <f t="shared" si="0"/>
        <v>2.6096607966706156</v>
      </c>
      <c r="H27" s="72">
        <f t="shared" si="0"/>
        <v>2.5341543093317496</v>
      </c>
      <c r="I27" s="72">
        <f t="shared" si="0"/>
        <v>2.5475232640991989</v>
      </c>
      <c r="J27" s="72">
        <f t="shared" si="0"/>
        <v>2.5853786673080301</v>
      </c>
      <c r="K27" s="72">
        <f t="shared" si="0"/>
        <v>2.6832031009211725</v>
      </c>
      <c r="L27" s="72">
        <f t="shared" si="0"/>
        <v>2.6375781778378125</v>
      </c>
      <c r="M27" s="72">
        <f t="shared" si="0"/>
        <v>2.6329813059239937</v>
      </c>
      <c r="N27" s="72">
        <f t="shared" si="0"/>
        <v>2.715548735262197</v>
      </c>
      <c r="O27" s="72">
        <f t="shared" si="0"/>
        <v>2.7704294556659614</v>
      </c>
      <c r="P27" s="72">
        <f t="shared" si="0"/>
        <v>2.7391741760529538</v>
      </c>
      <c r="Q27" s="72">
        <f t="shared" si="0"/>
        <v>2.8251514778697482</v>
      </c>
      <c r="R27" s="72">
        <f t="shared" si="0"/>
        <v>2.6558865068323505</v>
      </c>
      <c r="S27" s="72">
        <f t="shared" si="0"/>
        <v>2.4609608743104046</v>
      </c>
      <c r="T27" s="72">
        <f t="shared" si="0"/>
        <v>2.4712962839452493</v>
      </c>
      <c r="U27" s="72">
        <f t="shared" si="0"/>
        <v>2.3025277448472283</v>
      </c>
      <c r="V27" s="72">
        <f t="shared" si="0"/>
        <v>2.1531691585285939</v>
      </c>
      <c r="W27" s="72">
        <f t="shared" si="0"/>
        <v>2.1233376471927392</v>
      </c>
      <c r="X27" s="72">
        <f t="shared" si="0"/>
        <v>2.0709314203961031</v>
      </c>
      <c r="Y27" s="72">
        <f t="shared" si="0"/>
        <v>2.0294053468761755</v>
      </c>
      <c r="Z27" s="72">
        <f t="shared" si="0"/>
        <v>2.040157534372236</v>
      </c>
      <c r="AA27" s="72">
        <f t="shared" si="0"/>
        <v>2.0289788536013114</v>
      </c>
      <c r="AB27" s="72">
        <f t="shared" si="0"/>
        <v>1.9984121748873869</v>
      </c>
      <c r="AC27" s="72">
        <f t="shared" si="0"/>
        <v>1.9826532943874673</v>
      </c>
      <c r="AD27" s="72">
        <f t="shared" si="0"/>
        <v>1.9777359862316317</v>
      </c>
      <c r="AE27" s="72">
        <f t="shared" si="0"/>
        <v>2.0188606939357441</v>
      </c>
      <c r="AF27" s="72">
        <f t="shared" si="0"/>
        <v>1.8858215729251284</v>
      </c>
      <c r="AG27" s="72">
        <f t="shared" si="0"/>
        <v>1.9079598621974605</v>
      </c>
      <c r="AH27" s="72">
        <f t="shared" si="0"/>
        <v>1.8817802382798552</v>
      </c>
      <c r="AI27" s="74">
        <f t="shared" si="0"/>
        <v>1.7476831211644113</v>
      </c>
      <c r="AJ27" s="74">
        <f t="shared" ref="AJ27" si="1">SUM(AJ7:AJ26)</f>
        <v>1.6986195634978345</v>
      </c>
      <c r="AK27" s="74">
        <f t="shared" ref="AK27" si="2">SUM(AK7:AK26)</f>
        <v>1.6389312263638245</v>
      </c>
      <c r="AL27" s="74">
        <f t="shared" ref="AL27" si="3">SUM(AL7:AL26)</f>
        <v>1.6016099127398724</v>
      </c>
      <c r="AM27" s="74">
        <f t="shared" ref="AM27" si="4">SUM(AM7:AM26)</f>
        <v>1.5584710020976291</v>
      </c>
      <c r="AN27" s="74">
        <f t="shared" ref="AN27" si="5">SUM(AN7:AN26)</f>
        <v>1.4947117749567838</v>
      </c>
      <c r="AO27" s="74">
        <f t="shared" ref="AO27" si="6">SUM(AO7:AO26)</f>
        <v>1.4334521503002391</v>
      </c>
      <c r="AP27" s="74">
        <f t="shared" ref="AP27" si="7">SUM(AP7:AP26)</f>
        <v>1.3659776269679085</v>
      </c>
      <c r="AQ27" s="74">
        <f t="shared" ref="AQ27" si="8">SUM(AQ7:AQ26)</f>
        <v>1.3007395866206484</v>
      </c>
      <c r="AR27" s="74">
        <f t="shared" ref="AR27" si="9">SUM(AR7:AR26)</f>
        <v>1.2859671131098771</v>
      </c>
      <c r="AS27" s="74">
        <f t="shared" ref="AS27" si="10">SUM(AS7:AS26)</f>
        <v>1.2828052351891912</v>
      </c>
      <c r="AT27" s="74">
        <f t="shared" ref="AT27" si="11">SUM(AT7:AT26)</f>
        <v>1.2955817796673774</v>
      </c>
      <c r="AU27" s="74">
        <f t="shared" ref="AU27" si="12">SUM(AU7:AU26)</f>
        <v>1.2885804411424981</v>
      </c>
      <c r="AV27" s="74">
        <f t="shared" ref="AV27" si="13">SUM(AV7:AV26)</f>
        <v>1.2982547570642551</v>
      </c>
      <c r="AW27" s="74">
        <f t="shared" ref="AW27" si="14">SUM(AW7:AW26)</f>
        <v>1.2830970450032668</v>
      </c>
      <c r="AX27" s="74">
        <f t="shared" ref="AX27" si="15">SUM(AX7:AX26)</f>
        <v>1.2663470820823164</v>
      </c>
      <c r="AY27" s="74">
        <f t="shared" ref="AY27" si="16">SUM(AY7:AY26)</f>
        <v>1.2500746805338858</v>
      </c>
      <c r="AZ27" s="74">
        <f t="shared" ref="AZ27" si="17">SUM(AZ7:AZ26)</f>
        <v>1.2335203035710323</v>
      </c>
      <c r="BA27" s="74">
        <f t="shared" ref="BA27" si="18">SUM(BA7:BA26)</f>
        <v>1.2183895251718111</v>
      </c>
    </row>
    <row r="28" spans="1:53" s="7" customFormat="1" x14ac:dyDescent="0.25">
      <c r="A28" s="25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</row>
    <row r="29" spans="1:53" s="7" customFormat="1" ht="16.5" x14ac:dyDescent="0.3">
      <c r="A29" s="131" t="s">
        <v>233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</row>
    <row r="30" spans="1:53" s="7" customFormat="1" x14ac:dyDescent="0.25">
      <c r="A30" s="2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</row>
    <row r="31" spans="1:53" s="110" customFormat="1" x14ac:dyDescent="0.25">
      <c r="A31" s="120" t="s">
        <v>13</v>
      </c>
      <c r="B31" s="3"/>
      <c r="C31" s="17">
        <v>1990</v>
      </c>
      <c r="D31" s="17">
        <v>1991</v>
      </c>
      <c r="E31" s="17">
        <v>1992</v>
      </c>
      <c r="F31" s="17">
        <v>1993</v>
      </c>
      <c r="G31" s="17">
        <v>1994</v>
      </c>
      <c r="H31" s="17">
        <v>1995</v>
      </c>
      <c r="I31" s="17">
        <v>1996</v>
      </c>
      <c r="J31" s="17">
        <v>1997</v>
      </c>
      <c r="K31" s="17">
        <v>1998</v>
      </c>
      <c r="L31" s="17">
        <v>1999</v>
      </c>
      <c r="M31" s="17">
        <v>2000</v>
      </c>
      <c r="N31" s="17">
        <v>2001</v>
      </c>
      <c r="O31" s="17">
        <v>2002</v>
      </c>
      <c r="P31" s="17">
        <v>2003</v>
      </c>
      <c r="Q31" s="17">
        <v>2004</v>
      </c>
      <c r="R31" s="17">
        <v>2005</v>
      </c>
      <c r="S31" s="17">
        <v>2006</v>
      </c>
      <c r="T31" s="17">
        <v>2007</v>
      </c>
      <c r="U31" s="17">
        <v>2008</v>
      </c>
      <c r="V31" s="17">
        <v>2009</v>
      </c>
      <c r="W31" s="17">
        <v>2010</v>
      </c>
      <c r="X31" s="17">
        <v>2011</v>
      </c>
      <c r="Y31" s="17">
        <v>2012</v>
      </c>
      <c r="Z31" s="17">
        <v>2013</v>
      </c>
      <c r="AA31" s="17">
        <v>2014</v>
      </c>
      <c r="AB31" s="17">
        <v>2015</v>
      </c>
      <c r="AC31" s="17">
        <v>2016</v>
      </c>
      <c r="AD31" s="17">
        <v>2017</v>
      </c>
      <c r="AE31" s="17">
        <v>2018</v>
      </c>
      <c r="AF31" s="17">
        <v>2019</v>
      </c>
      <c r="AG31" s="17">
        <v>2020</v>
      </c>
      <c r="AH31" s="17">
        <v>2021</v>
      </c>
      <c r="AI31" s="120">
        <v>2022</v>
      </c>
      <c r="AJ31" s="3">
        <v>2023</v>
      </c>
      <c r="AK31" s="3">
        <v>2024</v>
      </c>
      <c r="AL31" s="3">
        <v>2025</v>
      </c>
      <c r="AM31" s="3">
        <v>2026</v>
      </c>
      <c r="AN31" s="3">
        <v>2027</v>
      </c>
      <c r="AO31" s="3">
        <v>2028</v>
      </c>
      <c r="AP31" s="3">
        <v>2029</v>
      </c>
      <c r="AQ31" s="3">
        <v>2030</v>
      </c>
      <c r="AR31" s="3">
        <v>2031</v>
      </c>
      <c r="AS31" s="3">
        <v>2032</v>
      </c>
      <c r="AT31" s="3">
        <v>2033</v>
      </c>
      <c r="AU31" s="3">
        <v>2034</v>
      </c>
      <c r="AV31" s="3">
        <v>2035</v>
      </c>
      <c r="AW31" s="3">
        <v>2036</v>
      </c>
      <c r="AX31" s="3">
        <v>2037</v>
      </c>
      <c r="AY31" s="3">
        <v>2038</v>
      </c>
      <c r="AZ31" s="3">
        <v>2039</v>
      </c>
      <c r="BA31" s="3">
        <v>2040</v>
      </c>
    </row>
    <row r="32" spans="1:53" s="7" customFormat="1" x14ac:dyDescent="0.25">
      <c r="A32" s="80" t="s">
        <v>122</v>
      </c>
      <c r="B32" s="48"/>
      <c r="C32" s="66">
        <f>SUM(C7:C8)*1000000/SUM('Tabel 1 Antal dyr'!C7:C8)</f>
        <v>0.86953680494625929</v>
      </c>
      <c r="D32" s="66">
        <f>SUM(D7:D8)*1000000/SUM('Tabel 1 Antal dyr'!D7:D8)</f>
        <v>0.86558851687701577</v>
      </c>
      <c r="E32" s="66">
        <f>SUM(E7:E8)*1000000/SUM('Tabel 1 Antal dyr'!E7:E8)</f>
        <v>0.86212224739662868</v>
      </c>
      <c r="F32" s="66">
        <f>SUM(F7:F8)*1000000/SUM('Tabel 1 Antal dyr'!F7:F8)</f>
        <v>0.85774932453411812</v>
      </c>
      <c r="G32" s="66">
        <f>SUM(G7:G8)*1000000/SUM('Tabel 1 Antal dyr'!G7:G8)</f>
        <v>0.85403079639303203</v>
      </c>
      <c r="H32" s="66">
        <f>SUM(H7:H8)*1000000/SUM('Tabel 1 Antal dyr'!H7:H8)</f>
        <v>0.84919934215248172</v>
      </c>
      <c r="I32" s="66">
        <f>SUM(I7:I8)*1000000/SUM('Tabel 1 Antal dyr'!I7:I8)</f>
        <v>0.84947311471011866</v>
      </c>
      <c r="J32" s="66">
        <f>SUM(J7:J8)*1000000/SUM('Tabel 1 Antal dyr'!J7:J8)</f>
        <v>0.85687739818405273</v>
      </c>
      <c r="K32" s="66">
        <f>SUM(K7:K8)*1000000/SUM('Tabel 1 Antal dyr'!K7:K8)</f>
        <v>0.86386727659339091</v>
      </c>
      <c r="L32" s="66">
        <f>SUM(L7:L8)*1000000/SUM('Tabel 1 Antal dyr'!L7:L8)</f>
        <v>0.8618222676933267</v>
      </c>
      <c r="M32" s="66">
        <f>SUM(M7:M8)*1000000/SUM('Tabel 1 Antal dyr'!M7:M8)</f>
        <v>0.86339384250161311</v>
      </c>
      <c r="N32" s="66">
        <f>SUM(N7:N8)*1000000/SUM('Tabel 1 Antal dyr'!N7:N8)</f>
        <v>0.85777073764246525</v>
      </c>
      <c r="O32" s="66">
        <f>SUM(O7:O8)*1000000/SUM('Tabel 1 Antal dyr'!O7:O8)</f>
        <v>0.86477726098462038</v>
      </c>
      <c r="P32" s="66">
        <f>SUM(P7:P8)*1000000/SUM('Tabel 1 Antal dyr'!P7:P8)</f>
        <v>0.89538271029903382</v>
      </c>
      <c r="Q32" s="66">
        <f>SUM(Q7:Q8)*1000000/SUM('Tabel 1 Antal dyr'!Q7:Q8)</f>
        <v>0.92337720879253615</v>
      </c>
      <c r="R32" s="66">
        <f>SUM(R7:R8)*1000000/SUM('Tabel 1 Antal dyr'!R7:R8)</f>
        <v>0.95483612095630055</v>
      </c>
      <c r="S32" s="66">
        <f>SUM(S7:S8)*1000000/SUM('Tabel 1 Antal dyr'!S7:S8)</f>
        <v>0.97385184550850856</v>
      </c>
      <c r="T32" s="66">
        <f>SUM(T7:T8)*1000000/SUM('Tabel 1 Antal dyr'!T7:T8)</f>
        <v>1.0024112385087058</v>
      </c>
      <c r="U32" s="66">
        <f>SUM(U7:U8)*1000000/SUM('Tabel 1 Antal dyr'!U7:U8)</f>
        <v>1.0005883567564178</v>
      </c>
      <c r="V32" s="66">
        <f>SUM(V7:V8)*1000000/SUM('Tabel 1 Antal dyr'!V7:V8)</f>
        <v>1.0013441357133877</v>
      </c>
      <c r="W32" s="66">
        <f>SUM(W7:W8)*1000000/SUM('Tabel 1 Antal dyr'!W7:W8)</f>
        <v>1.0059569984962946</v>
      </c>
      <c r="X32" s="66">
        <f>SUM(X7:X8)*1000000/SUM('Tabel 1 Antal dyr'!X7:X8)</f>
        <v>1.0010764493288089</v>
      </c>
      <c r="Y32" s="66">
        <f>SUM(Y7:Y8)*1000000/SUM('Tabel 1 Antal dyr'!Y7:Y8)</f>
        <v>1.009850732157523</v>
      </c>
      <c r="Z32" s="66">
        <f>SUM(Z7:Z8)*1000000/SUM('Tabel 1 Antal dyr'!Z7:Z8)</f>
        <v>1.0185971811418275</v>
      </c>
      <c r="AA32" s="66">
        <f>SUM(AA7:AA8)*1000000/SUM('Tabel 1 Antal dyr'!AA7:AA8)</f>
        <v>1.0378587519400206</v>
      </c>
      <c r="AB32" s="66">
        <f>SUM(AB7:AB8)*1000000/SUM('Tabel 1 Antal dyr'!AB7:AB8)</f>
        <v>1.0342578097953981</v>
      </c>
      <c r="AC32" s="66">
        <f>SUM(AC7:AC8)*1000000/SUM('Tabel 1 Antal dyr'!AC7:AC8)</f>
        <v>1.0326007187209258</v>
      </c>
      <c r="AD32" s="66">
        <f>SUM(AD7:AD8)*1000000/SUM('Tabel 1 Antal dyr'!AD7:AD8)</f>
        <v>1.0325425181774934</v>
      </c>
      <c r="AE32" s="66">
        <f>SUM(AE7:AE8)*1000000/SUM('Tabel 1 Antal dyr'!AE7:AE8)</f>
        <v>1.0406369764427659</v>
      </c>
      <c r="AF32" s="66">
        <f>SUM(AF7:AF8)*1000000/SUM('Tabel 1 Antal dyr'!AF7:AF8)</f>
        <v>1.0092598826784809</v>
      </c>
      <c r="AG32" s="66">
        <f>SUM(AG7:AG8)*1000000/SUM('Tabel 1 Antal dyr'!AG7:AG8)</f>
        <v>0.98348739822608333</v>
      </c>
      <c r="AH32" s="66">
        <f>SUM(AH7:AH8)*1000000/SUM('Tabel 1 Antal dyr'!AH7:AH8)</f>
        <v>0.96519507036019969</v>
      </c>
      <c r="AI32" s="73">
        <f>SUM(AI7:AI8)*1000000/SUM('Tabel 1 Antal dyr'!AI7:AI8)</f>
        <v>0.88767202982168369</v>
      </c>
      <c r="AJ32" s="73">
        <f>SUM(AJ7:AJ8)*1000000/SUM('Tabel 1 Antal dyr'!AJ7:AJ8)</f>
        <v>0.87232650925043154</v>
      </c>
      <c r="AK32" s="73">
        <f>SUM(AK7:AK8)*1000000/SUM('Tabel 1 Antal dyr'!AK7:AK8)</f>
        <v>0.82305137378869242</v>
      </c>
      <c r="AL32" s="73">
        <f>SUM(AL7:AL8)*1000000/SUM('Tabel 1 Antal dyr'!AL7:AL8)</f>
        <v>0.78241605470929965</v>
      </c>
      <c r="AM32" s="73">
        <f>SUM(AM7:AM8)*1000000/SUM('Tabel 1 Antal dyr'!AM7:AM8)</f>
        <v>0.76557685998644354</v>
      </c>
      <c r="AN32" s="73">
        <f>SUM(AN7:AN8)*1000000/SUM('Tabel 1 Antal dyr'!AN7:AN8)</f>
        <v>0.73020730169592019</v>
      </c>
      <c r="AO32" s="73">
        <f>SUM(AO7:AO8)*1000000/SUM('Tabel 1 Antal dyr'!AO7:AO8)</f>
        <v>0.69060504898578468</v>
      </c>
      <c r="AP32" s="73">
        <f>SUM(AP7:AP8)*1000000/SUM('Tabel 1 Antal dyr'!AP7:AP8)</f>
        <v>0.64639655770504867</v>
      </c>
      <c r="AQ32" s="73">
        <f>SUM(AQ7:AQ8)*1000000/SUM('Tabel 1 Antal dyr'!AQ7:AQ8)</f>
        <v>0.60060049683317962</v>
      </c>
      <c r="AR32" s="73">
        <f>SUM(AR7:AR8)*1000000/SUM('Tabel 1 Antal dyr'!AR7:AR8)</f>
        <v>0.59535631937577815</v>
      </c>
      <c r="AS32" s="73">
        <f>SUM(AS7:AS8)*1000000/SUM('Tabel 1 Antal dyr'!AS7:AS8)</f>
        <v>0.61068239385722856</v>
      </c>
      <c r="AT32" s="73">
        <f>SUM(AT7:AT8)*1000000/SUM('Tabel 1 Antal dyr'!AT7:AT8)</f>
        <v>0.65192935823832565</v>
      </c>
      <c r="AU32" s="73">
        <f>SUM(AU7:AU8)*1000000/SUM('Tabel 1 Antal dyr'!AU7:AU8)</f>
        <v>0.6639564439423945</v>
      </c>
      <c r="AV32" s="73">
        <f>SUM(AV7:AV8)*1000000/SUM('Tabel 1 Antal dyr'!AV7:AV8)</f>
        <v>0.70293254723445486</v>
      </c>
      <c r="AW32" s="73">
        <f>SUM(AW7:AW8)*1000000/SUM('Tabel 1 Antal dyr'!AW7:AW8)</f>
        <v>0.69932898724284154</v>
      </c>
      <c r="AX32" s="73">
        <f>SUM(AX7:AX8)*1000000/SUM('Tabel 1 Antal dyr'!AX7:AX8)</f>
        <v>0.69588499455182806</v>
      </c>
      <c r="AY32" s="73">
        <f>SUM(AY7:AY8)*1000000/SUM('Tabel 1 Antal dyr'!AY7:AY8)</f>
        <v>0.69232847628725369</v>
      </c>
      <c r="AZ32" s="73">
        <f>SUM(AZ7:AZ8)*1000000/SUM('Tabel 1 Antal dyr'!AZ7:AZ8)</f>
        <v>0.68912542767722074</v>
      </c>
      <c r="BA32" s="73">
        <f>SUM(BA7:BA8)*1000000/SUM('Tabel 1 Antal dyr'!BA7:BA8)</f>
        <v>0.68572227849789158</v>
      </c>
    </row>
    <row r="33" spans="1:53" s="7" customFormat="1" x14ac:dyDescent="0.25">
      <c r="A33" s="80" t="s">
        <v>299</v>
      </c>
      <c r="B33" s="48"/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73">
        <f>SUM(AI9:AI10)*1000000/SUM('Tabel 1 Antal dyr'!AI9:AI10)</f>
        <v>0.99617983483086492</v>
      </c>
      <c r="AJ33" s="73">
        <f>SUM(AJ9:AJ10)*1000000/SUM('Tabel 1 Antal dyr'!AJ9:AJ10)</f>
        <v>1.0025894647975964</v>
      </c>
      <c r="AK33" s="73">
        <f>SUM(AK9:AK10)*1000000/SUM('Tabel 1 Antal dyr'!AK9:AK10)</f>
        <v>1.0089807667915109</v>
      </c>
      <c r="AL33" s="73">
        <f>SUM(AL9:AL10)*1000000/SUM('Tabel 1 Antal dyr'!AL9:AL10)</f>
        <v>1.01535363326826</v>
      </c>
      <c r="AM33" s="73">
        <f>SUM(AM9:AM10)*1000000/SUM('Tabel 1 Antal dyr'!AM9:AM10)</f>
        <v>1.0191629667990958</v>
      </c>
      <c r="AN33" s="73">
        <f>SUM(AN9:AN10)*1000000/SUM('Tabel 1 Antal dyr'!AN9:AN10)</f>
        <v>1.0229601275963129</v>
      </c>
      <c r="AO33" s="73">
        <f>SUM(AO9:AO10)*1000000/SUM('Tabel 1 Antal dyr'!AO9:AO10)</f>
        <v>1.0267451115731676</v>
      </c>
      <c r="AP33" s="73">
        <f>SUM(AP9:AP10)*1000000/SUM('Tabel 1 Antal dyr'!AP9:AP10)</f>
        <v>1.0305178891089652</v>
      </c>
      <c r="AQ33" s="73">
        <f>SUM(AQ9:AQ10)*1000000/SUM('Tabel 1 Antal dyr'!AQ9:AQ10)</f>
        <v>1.0342785153746636</v>
      </c>
      <c r="AR33" s="73">
        <f>SUM(AR9:AR10)*1000000/SUM('Tabel 1 Antal dyr'!AR9:AR10)</f>
        <v>1.0392861157793341</v>
      </c>
      <c r="AS33" s="73">
        <f>SUM(AS9:AS10)*1000000/SUM('Tabel 1 Antal dyr'!AS9:AS10)</f>
        <v>1.0442937074611158</v>
      </c>
      <c r="AT33" s="73">
        <f>SUM(AT9:AT10)*1000000/SUM('Tabel 1 Antal dyr'!AT9:AT10)</f>
        <v>1.04930130347754</v>
      </c>
      <c r="AU33" s="73">
        <f>SUM(AU9:AU10)*1000000/SUM('Tabel 1 Antal dyr'!AU9:AU10)</f>
        <v>1.0543089060728392</v>
      </c>
      <c r="AV33" s="73">
        <f>SUM(AV9:AV10)*1000000/SUM('Tabel 1 Antal dyr'!AV9:AV10)</f>
        <v>1.0593164993401321</v>
      </c>
      <c r="AW33" s="73">
        <f>SUM(AW9:AW10)*1000000/SUM('Tabel 1 Antal dyr'!AW9:AW10)</f>
        <v>1.0496441071169855</v>
      </c>
      <c r="AX33" s="73">
        <f>SUM(AX9:AX10)*1000000/SUM('Tabel 1 Antal dyr'!AX9:AX10)</f>
        <v>1.0394556869237341</v>
      </c>
      <c r="AY33" s="73">
        <f>SUM(AY9:AY10)*1000000/SUM('Tabel 1 Antal dyr'!AY9:AY10)</f>
        <v>1.0287512382897246</v>
      </c>
      <c r="AZ33" s="73">
        <f>SUM(AZ9:AZ10)*1000000/SUM('Tabel 1 Antal dyr'!AZ9:AZ10)</f>
        <v>1.0175307552033674</v>
      </c>
      <c r="BA33" s="73">
        <f>SUM(BA9:BA10)*1000000/SUM('Tabel 1 Antal dyr'!BA9:BA10)</f>
        <v>1.0057942424041</v>
      </c>
    </row>
    <row r="34" spans="1:53" s="7" customFormat="1" x14ac:dyDescent="0.25">
      <c r="A34" s="80" t="s">
        <v>37</v>
      </c>
      <c r="B34" s="48"/>
      <c r="C34" s="66">
        <f>SUM(C11:C12)*1000000/SUM('Tabel 1 Antal dyr'!C11:C21)</f>
        <v>0.15105900944633316</v>
      </c>
      <c r="D34" s="66">
        <f>SUM(D11:D12)*1000000/SUM('Tabel 1 Antal dyr'!D11:D21)</f>
        <v>0.1516845371410934</v>
      </c>
      <c r="E34" s="66">
        <f>SUM(E11:E12)*1000000/SUM('Tabel 1 Antal dyr'!E11:E21)</f>
        <v>0.15231538053208207</v>
      </c>
      <c r="F34" s="66">
        <f>SUM(F11:F12)*1000000/SUM('Tabel 1 Antal dyr'!F11:F21)</f>
        <v>0.15135305494412407</v>
      </c>
      <c r="G34" s="66">
        <f>SUM(G11:G12)*1000000/SUM('Tabel 1 Antal dyr'!G11:G21)</f>
        <v>0.14827160637119324</v>
      </c>
      <c r="H34" s="66">
        <f>SUM(H11:H12)*1000000/SUM('Tabel 1 Antal dyr'!H11:H21)</f>
        <v>0.14676020437355738</v>
      </c>
      <c r="I34" s="66">
        <f>SUM(I11:I12)*1000000/SUM('Tabel 1 Antal dyr'!I11:I21)</f>
        <v>0.14783828511698222</v>
      </c>
      <c r="J34" s="66">
        <f>SUM(J11:J12)*1000000/SUM('Tabel 1 Antal dyr'!J11:J21)</f>
        <v>0.1483971496075622</v>
      </c>
      <c r="K34" s="66">
        <f>SUM(K11:K12)*1000000/SUM('Tabel 1 Antal dyr'!K11:K21)</f>
        <v>0.14723006962704466</v>
      </c>
      <c r="L34" s="66">
        <f>SUM(L11:L12)*1000000/SUM('Tabel 1 Antal dyr'!L11:L21)</f>
        <v>0.14884579833659856</v>
      </c>
      <c r="M34" s="66">
        <f>SUM(M11:M12)*1000000/SUM('Tabel 1 Antal dyr'!M11:M21)</f>
        <v>0.15059624896822471</v>
      </c>
      <c r="N34" s="66">
        <f>SUM(N11:N12)*1000000/SUM('Tabel 1 Antal dyr'!N11:N21)</f>
        <v>0.15461952895256803</v>
      </c>
      <c r="O34" s="66">
        <f>SUM(O11:O12)*1000000/SUM('Tabel 1 Antal dyr'!O11:O21)</f>
        <v>0.15668666054396421</v>
      </c>
      <c r="P34" s="66">
        <f>SUM(P11:P12)*1000000/SUM('Tabel 1 Antal dyr'!P11:P21)</f>
        <v>0.24814672831279577</v>
      </c>
      <c r="Q34" s="66">
        <f>SUM(Q11:Q12)*1000000/SUM('Tabel 1 Antal dyr'!Q11:Q21)</f>
        <v>0.26109736968041508</v>
      </c>
      <c r="R34" s="66">
        <f>SUM(R11:R12)*1000000/SUM('Tabel 1 Antal dyr'!R11:R21)</f>
        <v>0.27743694801471608</v>
      </c>
      <c r="S34" s="66">
        <f>SUM(S11:S12)*1000000/SUM('Tabel 1 Antal dyr'!S11:S21)</f>
        <v>0.29203056948985989</v>
      </c>
      <c r="T34" s="66">
        <f>SUM(T11:T12)*1000000/SUM('Tabel 1 Antal dyr'!T11:T21)</f>
        <v>0.30412550913793029</v>
      </c>
      <c r="U34" s="66">
        <f>SUM(U11:U12)*1000000/SUM('Tabel 1 Antal dyr'!U11:U21)</f>
        <v>0.30525001415349257</v>
      </c>
      <c r="V34" s="66">
        <f>SUM(V11:V12)*1000000/SUM('Tabel 1 Antal dyr'!V11:V21)</f>
        <v>0.30668291113428048</v>
      </c>
      <c r="W34" s="66">
        <f>SUM(W11:W12)*1000000/SUM('Tabel 1 Antal dyr'!W11:W21)</f>
        <v>0.30180525363331406</v>
      </c>
      <c r="X34" s="66">
        <f>SUM(X11:X12)*1000000/SUM('Tabel 1 Antal dyr'!X11:X21)</f>
        <v>0.29978091432895987</v>
      </c>
      <c r="Y34" s="66">
        <f>SUM(Y11:Y12)*1000000/SUM('Tabel 1 Antal dyr'!Y11:Y21)</f>
        <v>0.3022037606165669</v>
      </c>
      <c r="Z34" s="66">
        <f>SUM(Z11:Z12)*1000000/SUM('Tabel 1 Antal dyr'!Z11:Z21)</f>
        <v>0.30249987727933669</v>
      </c>
      <c r="AA34" s="66">
        <f>SUM(AA11:AA12)*1000000/SUM('Tabel 1 Antal dyr'!AA11:AA21)</f>
        <v>0.30463596007069682</v>
      </c>
      <c r="AB34" s="66">
        <f>SUM(AB11:AB12)*1000000/SUM('Tabel 1 Antal dyr'!AB11:AB21)</f>
        <v>0.3033987214343552</v>
      </c>
      <c r="AC34" s="66">
        <f>SUM(AC11:AC12)*1000000/SUM('Tabel 1 Antal dyr'!AC11:AC21)</f>
        <v>0.30437678995814554</v>
      </c>
      <c r="AD34" s="66">
        <f>SUM(AD11:AD12)*1000000/SUM('Tabel 1 Antal dyr'!AD11:AD21)</f>
        <v>0.30246702284433513</v>
      </c>
      <c r="AE34" s="66">
        <f>SUM(AE11:AE12)*1000000/SUM('Tabel 1 Antal dyr'!AE11:AE21)</f>
        <v>0.30199927047700831</v>
      </c>
      <c r="AF34" s="66">
        <f>SUM(AF11:AF12)*1000000/SUM('Tabel 1 Antal dyr'!AF11:AF21)</f>
        <v>0.30272805747414516</v>
      </c>
      <c r="AG34" s="66">
        <f>SUM(AG11:AG12)*1000000/SUM('Tabel 1 Antal dyr'!AG11:AG21)</f>
        <v>0.30452645765623931</v>
      </c>
      <c r="AH34" s="66">
        <f>SUM(AH11:AH12)*1000000/SUM('Tabel 1 Antal dyr'!AH11:AH21)</f>
        <v>0.30547492926886843</v>
      </c>
      <c r="AI34" s="73">
        <f>SUM(AI11:AI12)*1000000/SUM('Tabel 1 Antal dyr'!AI11:AI21)</f>
        <v>0.28874518506496838</v>
      </c>
      <c r="AJ34" s="73">
        <f>SUM(AJ11:AJ12)*1000000/SUM('Tabel 1 Antal dyr'!AJ11:AJ21)</f>
        <v>0.29123354643302679</v>
      </c>
      <c r="AK34" s="73">
        <f>SUM(AK11:AK12)*1000000/SUM('Tabel 1 Antal dyr'!AK11:AK21)</f>
        <v>0.29353959753188408</v>
      </c>
      <c r="AL34" s="73">
        <f>SUM(AL11:AL12)*1000000/SUM('Tabel 1 Antal dyr'!AL11:AL21)</f>
        <v>0.29583440394423943</v>
      </c>
      <c r="AM34" s="73">
        <f>SUM(AM11:AM12)*1000000/SUM('Tabel 1 Antal dyr'!AM11:AM21)</f>
        <v>0.29253931793180354</v>
      </c>
      <c r="AN34" s="73">
        <f>SUM(AN11:AN12)*1000000/SUM('Tabel 1 Antal dyr'!AN11:AN21)</f>
        <v>0.28923817053529727</v>
      </c>
      <c r="AO34" s="73">
        <f>SUM(AO11:AO12)*1000000/SUM('Tabel 1 Antal dyr'!AO11:AO21)</f>
        <v>0.28593633018360559</v>
      </c>
      <c r="AP34" s="73">
        <f>SUM(AP11:AP12)*1000000/SUM('Tabel 1 Antal dyr'!AP11:AP21)</f>
        <v>0.28264111852872692</v>
      </c>
      <c r="AQ34" s="73">
        <f>SUM(AQ11:AQ12)*1000000/SUM('Tabel 1 Antal dyr'!AQ11:AQ21)</f>
        <v>0.27935345760038349</v>
      </c>
      <c r="AR34" s="73">
        <f>SUM(AR11:AR12)*1000000/SUM('Tabel 1 Antal dyr'!AR11:AR21)</f>
        <v>0.27922100556409402</v>
      </c>
      <c r="AS34" s="73">
        <f>SUM(AS11:AS12)*1000000/SUM('Tabel 1 Antal dyr'!AS11:AS21)</f>
        <v>0.27908232855286502</v>
      </c>
      <c r="AT34" s="73">
        <f>SUM(AT11:AT12)*1000000/SUM('Tabel 1 Antal dyr'!AT11:AT21)</f>
        <v>0.27894606482895729</v>
      </c>
      <c r="AU34" s="73">
        <f>SUM(AU11:AU12)*1000000/SUM('Tabel 1 Antal dyr'!AU11:AU21)</f>
        <v>0.27881029847387695</v>
      </c>
      <c r="AV34" s="73">
        <f>SUM(AV11:AV12)*1000000/SUM('Tabel 1 Antal dyr'!AV11:AV21)</f>
        <v>0.2786780401333056</v>
      </c>
      <c r="AW34" s="73">
        <f>SUM(AW11:AW12)*1000000/SUM('Tabel 1 Antal dyr'!AW11:AW21)</f>
        <v>0.27854736711823025</v>
      </c>
      <c r="AX34" s="73">
        <f>SUM(AX11:AX12)*1000000/SUM('Tabel 1 Antal dyr'!AX11:AX21)</f>
        <v>0.27841832069977557</v>
      </c>
      <c r="AY34" s="73">
        <f>SUM(AY11:AY12)*1000000/SUM('Tabel 1 Antal dyr'!AY11:AY21)</f>
        <v>0.27829197394657879</v>
      </c>
      <c r="AZ34" s="73">
        <f>SUM(AZ11:AZ12)*1000000/SUM('Tabel 1 Antal dyr'!AZ11:AZ21)</f>
        <v>0.27816735917971774</v>
      </c>
      <c r="BA34" s="73">
        <f>SUM(BA11:BA12)*1000000/SUM('Tabel 1 Antal dyr'!BA11:BA21)</f>
        <v>0.27804347532498713</v>
      </c>
    </row>
    <row r="35" spans="1:53" s="7" customFormat="1" x14ac:dyDescent="0.25">
      <c r="A35" s="80" t="s">
        <v>256</v>
      </c>
      <c r="B35" s="48"/>
      <c r="C35" s="66">
        <f>C13*1000000/SUM('Tabel 1 Antal dyr'!C30:C31)</f>
        <v>2.856986301369863E-2</v>
      </c>
      <c r="D35" s="66">
        <f>D13*1000000/SUM('Tabel 1 Antal dyr'!D30:D31)</f>
        <v>2.8569863013698626E-2</v>
      </c>
      <c r="E35" s="66">
        <f>E13*1000000/SUM('Tabel 1 Antal dyr'!E30:E31)</f>
        <v>2.8569863013698626E-2</v>
      </c>
      <c r="F35" s="66">
        <f>F13*1000000/SUM('Tabel 1 Antal dyr'!F30:F31)</f>
        <v>2.8569863013698626E-2</v>
      </c>
      <c r="G35" s="66">
        <f>G13*1000000/SUM('Tabel 1 Antal dyr'!G30:G31)</f>
        <v>2.8569863013698633E-2</v>
      </c>
      <c r="H35" s="66">
        <f>H13*1000000/SUM('Tabel 1 Antal dyr'!H30:H31)</f>
        <v>2.8569863013698626E-2</v>
      </c>
      <c r="I35" s="66">
        <f>I13*1000000/SUM('Tabel 1 Antal dyr'!I30:I31)</f>
        <v>2.856986301369863E-2</v>
      </c>
      <c r="J35" s="66">
        <f>J13*1000000/SUM('Tabel 1 Antal dyr'!J30:J31)</f>
        <v>2.8569863013698626E-2</v>
      </c>
      <c r="K35" s="66">
        <f>K13*1000000/SUM('Tabel 1 Antal dyr'!K30:K31)</f>
        <v>2.8569863013698626E-2</v>
      </c>
      <c r="L35" s="66">
        <f>L13*1000000/SUM('Tabel 1 Antal dyr'!L30:L31)</f>
        <v>2.8569863013698626E-2</v>
      </c>
      <c r="M35" s="66">
        <f>M13*1000000/SUM('Tabel 1 Antal dyr'!M30:M31)</f>
        <v>2.856986301369863E-2</v>
      </c>
      <c r="N35" s="66">
        <f>N13*1000000/SUM('Tabel 1 Antal dyr'!N30:N31)</f>
        <v>2.8569863013698637E-2</v>
      </c>
      <c r="O35" s="66">
        <f>O13*1000000/SUM('Tabel 1 Antal dyr'!O30:O31)</f>
        <v>2.856986301369863E-2</v>
      </c>
      <c r="P35" s="66">
        <f>P13*1000000/SUM('Tabel 1 Antal dyr'!P30:P31)</f>
        <v>2.8569863013698626E-2</v>
      </c>
      <c r="Q35" s="66">
        <f>Q13*1000000/SUM('Tabel 1 Antal dyr'!Q30:Q31)</f>
        <v>2.8569863013698637E-2</v>
      </c>
      <c r="R35" s="66">
        <f>R13*1000000/SUM('Tabel 1 Antal dyr'!R30:R31)</f>
        <v>2.856986301369862E-2</v>
      </c>
      <c r="S35" s="66">
        <f>S13*1000000/SUM('Tabel 1 Antal dyr'!S30:S31)</f>
        <v>2.856986301369863E-2</v>
      </c>
      <c r="T35" s="66">
        <f>T13*1000000/SUM('Tabel 1 Antal dyr'!T30:T31)</f>
        <v>2.8569863013698626E-2</v>
      </c>
      <c r="U35" s="66">
        <f>U13*1000000/SUM('Tabel 1 Antal dyr'!U30:U31)</f>
        <v>2.8569863013698633E-2</v>
      </c>
      <c r="V35" s="66">
        <f>V13*1000000/SUM('Tabel 1 Antal dyr'!V30:V31)</f>
        <v>2.8569863013698637E-2</v>
      </c>
      <c r="W35" s="66">
        <f>W13*1000000/SUM('Tabel 1 Antal dyr'!W30:W31)</f>
        <v>2.856986301369863E-2</v>
      </c>
      <c r="X35" s="66">
        <f>X13*1000000/SUM('Tabel 1 Antal dyr'!X30:X31)</f>
        <v>2.8569863013698633E-2</v>
      </c>
      <c r="Y35" s="66">
        <f>Y13*1000000/SUM('Tabel 1 Antal dyr'!Y30:Y31)</f>
        <v>2.856986301369863E-2</v>
      </c>
      <c r="Z35" s="66">
        <f>Z13*1000000/SUM('Tabel 1 Antal dyr'!Z30:Z31)</f>
        <v>2.856986301369863E-2</v>
      </c>
      <c r="AA35" s="66">
        <f>AA13*1000000/SUM('Tabel 1 Antal dyr'!AA30:AA31)</f>
        <v>2.856986301369863E-2</v>
      </c>
      <c r="AB35" s="66">
        <f>AB13*1000000/SUM('Tabel 1 Antal dyr'!AB30:AB31)</f>
        <v>2.8569863013698633E-2</v>
      </c>
      <c r="AC35" s="66">
        <f>AC13*1000000/SUM('Tabel 1 Antal dyr'!AC30:AC31)</f>
        <v>2.856986301369862E-2</v>
      </c>
      <c r="AD35" s="66">
        <f>AD13*1000000/SUM('Tabel 1 Antal dyr'!AD30:AD31)</f>
        <v>2.856986301369863E-2</v>
      </c>
      <c r="AE35" s="66">
        <f>AE13*1000000/SUM('Tabel 1 Antal dyr'!AE30:AE31)</f>
        <v>2.8569863013698626E-2</v>
      </c>
      <c r="AF35" s="66">
        <f>AF13*1000000/SUM('Tabel 1 Antal dyr'!AF30:AF31)</f>
        <v>2.8569863013698626E-2</v>
      </c>
      <c r="AG35" s="66">
        <f>AG13*1000000/SUM('Tabel 1 Antal dyr'!AG30:AG31)</f>
        <v>2.8569863013698633E-2</v>
      </c>
      <c r="AH35" s="66">
        <f>AH13*1000000/SUM('Tabel 1 Antal dyr'!AH30:AH31)</f>
        <v>2.8569863013698626E-2</v>
      </c>
      <c r="AI35" s="73">
        <f>AI13*1000000/SUM('Tabel 1 Antal dyr'!AI30:AI31)</f>
        <v>2.8569863013698626E-2</v>
      </c>
      <c r="AJ35" s="73">
        <f>AJ13*1000000/SUM('Tabel 1 Antal dyr'!AJ30:AJ31)</f>
        <v>2.8569863013698626E-2</v>
      </c>
      <c r="AK35" s="73">
        <f>AK13*1000000/SUM('Tabel 1 Antal dyr'!AK30:AK31)</f>
        <v>2.8569863013698626E-2</v>
      </c>
      <c r="AL35" s="73">
        <f>AL13*1000000/SUM('Tabel 1 Antal dyr'!AL30:AL31)</f>
        <v>2.8569863013698626E-2</v>
      </c>
      <c r="AM35" s="73">
        <f>AM13*1000000/SUM('Tabel 1 Antal dyr'!AM30:AM31)</f>
        <v>2.8569863013698626E-2</v>
      </c>
      <c r="AN35" s="73">
        <f>AN13*1000000/SUM('Tabel 1 Antal dyr'!AN30:AN31)</f>
        <v>2.8569863013698626E-2</v>
      </c>
      <c r="AO35" s="73">
        <f>AO13*1000000/SUM('Tabel 1 Antal dyr'!AO30:AO31)</f>
        <v>2.8569863013698626E-2</v>
      </c>
      <c r="AP35" s="73">
        <f>AP13*1000000/SUM('Tabel 1 Antal dyr'!AP30:AP31)</f>
        <v>2.8569863013698626E-2</v>
      </c>
      <c r="AQ35" s="73">
        <f>AQ13*1000000/SUM('Tabel 1 Antal dyr'!AQ30:AQ31)</f>
        <v>2.8569863013698626E-2</v>
      </c>
      <c r="AR35" s="73">
        <f>AR13*1000000/SUM('Tabel 1 Antal dyr'!AR30:AR31)</f>
        <v>2.8569863013698626E-2</v>
      </c>
      <c r="AS35" s="73">
        <f>AS13*1000000/SUM('Tabel 1 Antal dyr'!AS30:AS31)</f>
        <v>2.8569863013698626E-2</v>
      </c>
      <c r="AT35" s="73">
        <f>AT13*1000000/SUM('Tabel 1 Antal dyr'!AT30:AT31)</f>
        <v>2.8569863013698626E-2</v>
      </c>
      <c r="AU35" s="73">
        <f>AU13*1000000/SUM('Tabel 1 Antal dyr'!AU30:AU31)</f>
        <v>2.8569863013698626E-2</v>
      </c>
      <c r="AV35" s="73">
        <f>AV13*1000000/SUM('Tabel 1 Antal dyr'!AV30:AV31)</f>
        <v>2.8569863013698626E-2</v>
      </c>
      <c r="AW35" s="73">
        <f>AW13*1000000/SUM('Tabel 1 Antal dyr'!AW30:AW31)</f>
        <v>2.8569863013698626E-2</v>
      </c>
      <c r="AX35" s="73">
        <f>AX13*1000000/SUM('Tabel 1 Antal dyr'!AX30:AX31)</f>
        <v>2.8569863013698626E-2</v>
      </c>
      <c r="AY35" s="73">
        <f>AY13*1000000/SUM('Tabel 1 Antal dyr'!AY30:AY31)</f>
        <v>2.8569863013698626E-2</v>
      </c>
      <c r="AZ35" s="73">
        <f>AZ13*1000000/SUM('Tabel 1 Antal dyr'!AZ30:AZ31)</f>
        <v>2.8569863013698626E-2</v>
      </c>
      <c r="BA35" s="73">
        <f>BA13*1000000/SUM('Tabel 1 Antal dyr'!BA30:BA31)</f>
        <v>2.8569863013698626E-2</v>
      </c>
    </row>
    <row r="36" spans="1:53" s="7" customFormat="1" x14ac:dyDescent="0.25">
      <c r="A36" s="80" t="s">
        <v>2</v>
      </c>
      <c r="B36" s="48"/>
      <c r="C36" s="66">
        <f>SUM(C14:C15)*1000000/'Tabel 1 Antal dyr'!C22</f>
        <v>0.3621877568189743</v>
      </c>
      <c r="D36" s="66">
        <f>SUM(D14:D15)*1000000/'Tabel 1 Antal dyr'!D22</f>
        <v>0.36790227659294611</v>
      </c>
      <c r="E36" s="66">
        <f>SUM(E14:E15)*1000000/'Tabel 1 Antal dyr'!E22</f>
        <v>0.37369027764120805</v>
      </c>
      <c r="F36" s="66">
        <f>SUM(F14:F15)*1000000/'Tabel 1 Antal dyr'!F22</f>
        <v>0.38071253704182967</v>
      </c>
      <c r="G36" s="66">
        <f>SUM(G14:G15)*1000000/'Tabel 1 Antal dyr'!G22</f>
        <v>0.38514970334087961</v>
      </c>
      <c r="H36" s="66">
        <f>SUM(H14:H15)*1000000/'Tabel 1 Antal dyr'!H22</f>
        <v>0.40322019886733534</v>
      </c>
      <c r="I36" s="66">
        <f>SUM(I14:I15)*1000000/'Tabel 1 Antal dyr'!I22</f>
        <v>0.4310988740093617</v>
      </c>
      <c r="J36" s="66">
        <f>SUM(J14:J15)*1000000/'Tabel 1 Antal dyr'!J22</f>
        <v>0.46090310136493651</v>
      </c>
      <c r="K36" s="66">
        <f>SUM(K14:K15)*1000000/'Tabel 1 Antal dyr'!K22</f>
        <v>0.49103993476830532</v>
      </c>
      <c r="L36" s="66">
        <f>SUM(L14:L15)*1000000/'Tabel 1 Antal dyr'!L22</f>
        <v>0.53312818843278964</v>
      </c>
      <c r="M36" s="66">
        <f>SUM(M14:M15)*1000000/'Tabel 1 Antal dyr'!M22</f>
        <v>0.54211480526984468</v>
      </c>
      <c r="N36" s="66">
        <f>SUM(N14:N15)*1000000/'Tabel 1 Antal dyr'!N22</f>
        <v>0.55111791210990957</v>
      </c>
      <c r="O36" s="66">
        <f>SUM(O14:O15)*1000000/'Tabel 1 Antal dyr'!O22</f>
        <v>0.54459589992688417</v>
      </c>
      <c r="P36" s="66">
        <f>SUM(P14:P15)*1000000/'Tabel 1 Antal dyr'!P22</f>
        <v>0.55075604180167703</v>
      </c>
      <c r="Q36" s="66">
        <f>SUM(Q14:Q15)*1000000/'Tabel 1 Antal dyr'!Q22</f>
        <v>0.5502707376559719</v>
      </c>
      <c r="R36" s="66">
        <f>SUM(R14:R15)*1000000/'Tabel 1 Antal dyr'!R22</f>
        <v>0.45872001954495034</v>
      </c>
      <c r="S36" s="66">
        <f>SUM(S14:S15)*1000000/'Tabel 1 Antal dyr'!S22</f>
        <v>0.37282386739588402</v>
      </c>
      <c r="T36" s="66">
        <f>SUM(T14:T15)*1000000/'Tabel 1 Antal dyr'!T22</f>
        <v>0.29493094353233318</v>
      </c>
      <c r="U36" s="66">
        <f>SUM(U14:U15)*1000000/'Tabel 1 Antal dyr'!U22</f>
        <v>0.2760672036591133</v>
      </c>
      <c r="V36" s="66">
        <f>SUM(V14:V15)*1000000/'Tabel 1 Antal dyr'!V22</f>
        <v>0.26945408880043664</v>
      </c>
      <c r="W36" s="66">
        <f>SUM(W14:W15)*1000000/'Tabel 1 Antal dyr'!W22</f>
        <v>0.23660926337340349</v>
      </c>
      <c r="X36" s="66">
        <f>SUM(X14:X15)*1000000/'Tabel 1 Antal dyr'!X22</f>
        <v>0.22822250949644907</v>
      </c>
      <c r="Y36" s="66">
        <f>SUM(Y14:Y15)*1000000/'Tabel 1 Antal dyr'!Y22</f>
        <v>0.229599794448554</v>
      </c>
      <c r="Z36" s="66">
        <f>SUM(Z14:Z15)*1000000/'Tabel 1 Antal dyr'!Z22</f>
        <v>0.2317025659518635</v>
      </c>
      <c r="AA36" s="66">
        <f>SUM(AA14:AA15)*1000000/'Tabel 1 Antal dyr'!AA22</f>
        <v>0.22286920758535875</v>
      </c>
      <c r="AB36" s="66">
        <f>SUM(AB14:AB15)*1000000/'Tabel 1 Antal dyr'!AB22</f>
        <v>0.21757132444049967</v>
      </c>
      <c r="AC36" s="66">
        <f>SUM(AC14:AC15)*1000000/'Tabel 1 Antal dyr'!AC22</f>
        <v>0.2147269233647362</v>
      </c>
      <c r="AD36" s="66">
        <f>SUM(AD14:AD15)*1000000/'Tabel 1 Antal dyr'!AD22</f>
        <v>0.21468919932045236</v>
      </c>
      <c r="AE36" s="66">
        <f>SUM(AE14:AE15)*1000000/'Tabel 1 Antal dyr'!AE22</f>
        <v>0.22325784543699864</v>
      </c>
      <c r="AF36" s="66">
        <f>SUM(AF14:AF15)*1000000/'Tabel 1 Antal dyr'!AF22</f>
        <v>0.21768783733694078</v>
      </c>
      <c r="AG36" s="66">
        <f>SUM(AG14:AG15)*1000000/'Tabel 1 Antal dyr'!AG22</f>
        <v>0.20470877479279947</v>
      </c>
      <c r="AH36" s="66">
        <f>SUM(AH14:AH15)*1000000/'Tabel 1 Antal dyr'!AH22</f>
        <v>0.20379041090220054</v>
      </c>
      <c r="AI36" s="73">
        <f>SUM(AI14:AI15)*1000000/'Tabel 1 Antal dyr'!AI22</f>
        <v>0.17673798351218298</v>
      </c>
      <c r="AJ36" s="73">
        <f>SUM(AJ14:AJ15)*1000000/'Tabel 1 Antal dyr'!AJ22</f>
        <v>0.17443994340566862</v>
      </c>
      <c r="AK36" s="73">
        <f>SUM(AK14:AK15)*1000000/'Tabel 1 Antal dyr'!AK22</f>
        <v>0.1705588209302499</v>
      </c>
      <c r="AL36" s="73">
        <f>SUM(AL14:AL15)*1000000/'Tabel 1 Antal dyr'!AL22</f>
        <v>0.16693201128065144</v>
      </c>
      <c r="AM36" s="73">
        <f>SUM(AM14:AM15)*1000000/'Tabel 1 Antal dyr'!AM22</f>
        <v>0.1641689096524232</v>
      </c>
      <c r="AN36" s="73">
        <f>SUM(AN14:AN15)*1000000/'Tabel 1 Antal dyr'!AN22</f>
        <v>0.16057512706264859</v>
      </c>
      <c r="AO36" s="73">
        <f>SUM(AO14:AO15)*1000000/'Tabel 1 Antal dyr'!AO22</f>
        <v>0.15683241290450028</v>
      </c>
      <c r="AP36" s="73">
        <f>SUM(AP14:AP15)*1000000/'Tabel 1 Antal dyr'!AP22</f>
        <v>0.15278855705766678</v>
      </c>
      <c r="AQ36" s="73">
        <f>SUM(AQ14:AQ15)*1000000/'Tabel 1 Antal dyr'!AQ22</f>
        <v>0.14885414335310104</v>
      </c>
      <c r="AR36" s="73">
        <f>SUM(AR14:AR15)*1000000/'Tabel 1 Antal dyr'!AR22</f>
        <v>0.14951187175579378</v>
      </c>
      <c r="AS36" s="73">
        <f>SUM(AS14:AS15)*1000000/'Tabel 1 Antal dyr'!AS22</f>
        <v>0.15113125928970822</v>
      </c>
      <c r="AT36" s="73">
        <f>SUM(AT14:AT15)*1000000/'Tabel 1 Antal dyr'!AT22</f>
        <v>0.15391488563976513</v>
      </c>
      <c r="AU36" s="73">
        <f>SUM(AU14:AU15)*1000000/'Tabel 1 Antal dyr'!AU22</f>
        <v>0.15523791175397816</v>
      </c>
      <c r="AV36" s="73">
        <f>SUM(AV14:AV15)*1000000/'Tabel 1 Antal dyr'!AV22</f>
        <v>0.15765199862534041</v>
      </c>
      <c r="AW36" s="73">
        <f>SUM(AW14:AW15)*1000000/'Tabel 1 Antal dyr'!AW22</f>
        <v>0.15810592182331881</v>
      </c>
      <c r="AX36" s="73">
        <f>SUM(AX14:AX15)*1000000/'Tabel 1 Antal dyr'!AX22</f>
        <v>0.1585318272062135</v>
      </c>
      <c r="AY36" s="73">
        <f>SUM(AY14:AY15)*1000000/'Tabel 1 Antal dyr'!AY22</f>
        <v>0.15903805101720025</v>
      </c>
      <c r="AZ36" s="73">
        <f>SUM(AZ14:AZ15)*1000000/'Tabel 1 Antal dyr'!AZ22</f>
        <v>0.15946684043798035</v>
      </c>
      <c r="BA36" s="73">
        <f>SUM(BA14:BA15)*1000000/'Tabel 1 Antal dyr'!BA22</f>
        <v>0.15988695278245049</v>
      </c>
    </row>
    <row r="37" spans="1:53" s="7" customFormat="1" x14ac:dyDescent="0.25">
      <c r="A37" s="80" t="s">
        <v>3</v>
      </c>
      <c r="B37" s="48"/>
      <c r="C37" s="66">
        <f>SUM(C16:C17)*1000000/'Tabel 1 Antal dyr'!C23</f>
        <v>9.2508467874859533E-3</v>
      </c>
      <c r="D37" s="66">
        <f>SUM(D16:D17)*1000000/'Tabel 1 Antal dyr'!D23</f>
        <v>9.1162028566452898E-3</v>
      </c>
      <c r="E37" s="66">
        <f>SUM(E16:E17)*1000000/'Tabel 1 Antal dyr'!E23</f>
        <v>8.9814999999999999E-3</v>
      </c>
      <c r="F37" s="66">
        <f>SUM(F16:F17)*1000000/'Tabel 1 Antal dyr'!F23</f>
        <v>9.1023625005077213E-3</v>
      </c>
      <c r="G37" s="66">
        <f>SUM(G16:G17)*1000000/'Tabel 1 Antal dyr'!G23</f>
        <v>9.0823228585630248E-3</v>
      </c>
      <c r="H37" s="66">
        <f>SUM(H16:H17)*1000000/'Tabel 1 Antal dyr'!H23</f>
        <v>9.2327910696763989E-3</v>
      </c>
      <c r="I37" s="66">
        <f>SUM(I16:I17)*1000000/'Tabel 1 Antal dyr'!I23</f>
        <v>9.4387267854461835E-3</v>
      </c>
      <c r="J37" s="66">
        <f>SUM(J16:J17)*1000000/'Tabel 1 Antal dyr'!J23</f>
        <v>9.5484557159528118E-3</v>
      </c>
      <c r="K37" s="66">
        <f>SUM(K16:K17)*1000000/'Tabel 1 Antal dyr'!K23</f>
        <v>9.6082210719228966E-3</v>
      </c>
      <c r="L37" s="66">
        <f>SUM(L16:L17)*1000000/'Tabel 1 Antal dyr'!L23</f>
        <v>9.7114285694603619E-3</v>
      </c>
      <c r="M37" s="66">
        <f>SUM(M16:M17)*1000000/'Tabel 1 Antal dyr'!M23</f>
        <v>9.7114285728025981E-3</v>
      </c>
      <c r="N37" s="66">
        <f>SUM(N16:N17)*1000000/'Tabel 1 Antal dyr'!N23</f>
        <v>9.7114285709016795E-3</v>
      </c>
      <c r="O37" s="66">
        <f>SUM(O16:O17)*1000000/'Tabel 1 Antal dyr'!O23</f>
        <v>9.8338035711710119E-3</v>
      </c>
      <c r="P37" s="66">
        <f>SUM(P16:P17)*1000000/'Tabel 1 Antal dyr'!P23</f>
        <v>8.8009821431411471E-3</v>
      </c>
      <c r="Q37" s="66">
        <f>SUM(Q16:Q17)*1000000/'Tabel 1 Antal dyr'!Q23</f>
        <v>9.5890535731629339E-3</v>
      </c>
      <c r="R37" s="66">
        <f>SUM(R16:R17)*1000000/'Tabel 1 Antal dyr'!R23</f>
        <v>8.0335632156616349E-3</v>
      </c>
      <c r="S37" s="66">
        <f>SUM(S16:S17)*1000000/'Tabel 1 Antal dyr'!S23</f>
        <v>5.7452328214438889E-3</v>
      </c>
      <c r="T37" s="66">
        <f>SUM(T16:T17)*1000000/'Tabel 1 Antal dyr'!T23</f>
        <v>5.6432317864388449E-3</v>
      </c>
      <c r="U37" s="66">
        <f>SUM(U16:U17)*1000000/'Tabel 1 Antal dyr'!U23</f>
        <v>5.4600660717738685E-3</v>
      </c>
      <c r="V37" s="66">
        <f>SUM(V16:V17)*1000000/'Tabel 1 Antal dyr'!V23</f>
        <v>4.7492657143284704E-3</v>
      </c>
      <c r="W37" s="66">
        <f>SUM(W16:W17)*1000000/'Tabel 1 Antal dyr'!W23</f>
        <v>4.5630200006088716E-3</v>
      </c>
      <c r="X37" s="66">
        <f>SUM(X16:X17)*1000000/'Tabel 1 Antal dyr'!X23</f>
        <v>4.3116149999693947E-3</v>
      </c>
      <c r="Y37" s="66">
        <f>SUM(Y16:Y17)*1000000/'Tabel 1 Antal dyr'!Y23</f>
        <v>4.4351057143236028E-3</v>
      </c>
      <c r="Z37" s="66">
        <f>SUM(Z16:Z17)*1000000/'Tabel 1 Antal dyr'!Z23</f>
        <v>4.311108214119278E-3</v>
      </c>
      <c r="AA37" s="66">
        <f>SUM(AA16:AA17)*1000000/'Tabel 1 Antal dyr'!AA23</f>
        <v>4.3280285713238288E-3</v>
      </c>
      <c r="AB37" s="66">
        <f>SUM(AB16:AB17)*1000000/'Tabel 1 Antal dyr'!AB23</f>
        <v>4.2230571423590036E-3</v>
      </c>
      <c r="AC37" s="66">
        <f>SUM(AC16:AC17)*1000000/'Tabel 1 Antal dyr'!AC23</f>
        <v>4.1244657149768554E-3</v>
      </c>
      <c r="AD37" s="66">
        <f>SUM(AD16:AD17)*1000000/'Tabel 1 Antal dyr'!AD23</f>
        <v>4.075248571663451E-3</v>
      </c>
      <c r="AE37" s="66">
        <f>SUM(AE16:AE17)*1000000/'Tabel 1 Antal dyr'!AE23</f>
        <v>4.5674199999401434E-3</v>
      </c>
      <c r="AF37" s="66">
        <f>SUM(AF16:AF17)*1000000/'Tabel 1 Antal dyr'!AF23</f>
        <v>4.4285207612461998E-3</v>
      </c>
      <c r="AG37" s="66">
        <f>SUM(AG16:AG17)*1000000/'Tabel 1 Antal dyr'!AG23</f>
        <v>4.0864594968169641E-3</v>
      </c>
      <c r="AH37" s="66">
        <f>SUM(AH16:AH17)*1000000/'Tabel 1 Antal dyr'!AH23</f>
        <v>8.1668702701553925E-3</v>
      </c>
      <c r="AI37" s="73">
        <f>SUM(AI16:AI17)*1000000/'Tabel 1 Antal dyr'!AI23</f>
        <v>6.8750879093165389E-3</v>
      </c>
      <c r="AJ37" s="73">
        <f>SUM(AJ16:AJ17)*1000000/'Tabel 1 Antal dyr'!AJ23</f>
        <v>6.4258863624911096E-3</v>
      </c>
      <c r="AK37" s="73">
        <f>SUM(AK16:AK17)*1000000/'Tabel 1 Antal dyr'!AK23</f>
        <v>5.7832220871413412E-3</v>
      </c>
      <c r="AL37" s="73">
        <f>SUM(AL16:AL17)*1000000/'Tabel 1 Antal dyr'!AL23</f>
        <v>5.175123277312621E-3</v>
      </c>
      <c r="AM37" s="73">
        <f>SUM(AM16:AM17)*1000000/'Tabel 1 Antal dyr'!AM23</f>
        <v>4.5993786992211743E-3</v>
      </c>
      <c r="AN37" s="73">
        <f>SUM(AN16:AN17)*1000000/'Tabel 1 Antal dyr'!AN23</f>
        <v>3.8959268769670342E-3</v>
      </c>
      <c r="AO37" s="73">
        <f>SUM(AO16:AO17)*1000000/'Tabel 1 Antal dyr'!AO23</f>
        <v>3.2960905432645694E-3</v>
      </c>
      <c r="AP37" s="73">
        <f>SUM(AP16:AP17)*1000000/'Tabel 1 Antal dyr'!AP23</f>
        <v>2.6195686671559347E-3</v>
      </c>
      <c r="AQ37" s="73">
        <f>SUM(AQ16:AQ17)*1000000/'Tabel 1 Antal dyr'!AQ23</f>
        <v>2.0228009136595377E-3</v>
      </c>
      <c r="AR37" s="73">
        <f>SUM(AR16:AR17)*1000000/'Tabel 1 Antal dyr'!AR23</f>
        <v>1.9718297789713996E-3</v>
      </c>
      <c r="AS37" s="73">
        <f>SUM(AS16:AS17)*1000000/'Tabel 1 Antal dyr'!AS23</f>
        <v>1.956537169892155E-3</v>
      </c>
      <c r="AT37" s="73">
        <f>SUM(AT16:AT17)*1000000/'Tabel 1 Antal dyr'!AT23</f>
        <v>1.9770387162678215E-3</v>
      </c>
      <c r="AU37" s="73">
        <f>SUM(AU16:AU17)*1000000/'Tabel 1 Antal dyr'!AU23</f>
        <v>1.9474528552372746E-3</v>
      </c>
      <c r="AV37" s="73">
        <f>SUM(AV16:AV17)*1000000/'Tabel 1 Antal dyr'!AV23</f>
        <v>1.9531986267688388E-3</v>
      </c>
      <c r="AW37" s="73">
        <f>SUM(AW16:AW17)*1000000/'Tabel 1 Antal dyr'!AW23</f>
        <v>1.9510144891073497E-3</v>
      </c>
      <c r="AX37" s="73">
        <f>SUM(AX16:AX17)*1000000/'Tabel 1 Antal dyr'!AX23</f>
        <v>1.892887093536436E-3</v>
      </c>
      <c r="AY37" s="73">
        <f>SUM(AY16:AY17)*1000000/'Tabel 1 Antal dyr'!AY23</f>
        <v>1.8903432148198245E-3</v>
      </c>
      <c r="AZ37" s="73">
        <f>SUM(AZ16:AZ17)*1000000/'Tabel 1 Antal dyr'!AZ23</f>
        <v>1.8318175350533774E-3</v>
      </c>
      <c r="BA37" s="73">
        <f>SUM(BA16:BA17)*1000000/'Tabel 1 Antal dyr'!BA23</f>
        <v>1.8285284812200012E-3</v>
      </c>
    </row>
    <row r="38" spans="1:53" s="7" customFormat="1" x14ac:dyDescent="0.25">
      <c r="A38" s="80" t="s">
        <v>4</v>
      </c>
      <c r="B38" s="48"/>
      <c r="C38" s="66">
        <f>SUM(C18:C19)*1000000/'Tabel 1 Antal dyr'!C24</f>
        <v>5.2147896012607303E-2</v>
      </c>
      <c r="D38" s="66">
        <f>SUM(D18:D19)*1000000/'Tabel 1 Antal dyr'!D24</f>
        <v>5.1321111679426309E-2</v>
      </c>
      <c r="E38" s="66">
        <f>SUM(E18:E19)*1000000/'Tabel 1 Antal dyr'!E24</f>
        <v>5.0752429084341355E-2</v>
      </c>
      <c r="F38" s="66">
        <f>SUM(F18:F19)*1000000/'Tabel 1 Antal dyr'!F24</f>
        <v>4.6537351734329609E-2</v>
      </c>
      <c r="G38" s="66">
        <f>SUM(G18:G19)*1000000/'Tabel 1 Antal dyr'!G24</f>
        <v>4.2919172287737603E-2</v>
      </c>
      <c r="H38" s="66">
        <f>SUM(H18:H19)*1000000/'Tabel 1 Antal dyr'!H24</f>
        <v>3.8920691804689413E-2</v>
      </c>
      <c r="I38" s="66">
        <f>SUM(I18:I19)*1000000/'Tabel 1 Antal dyr'!I24</f>
        <v>3.777081078742367E-2</v>
      </c>
      <c r="J38" s="66">
        <f>SUM(J18:J19)*1000000/'Tabel 1 Antal dyr'!J24</f>
        <v>3.6434418753853913E-2</v>
      </c>
      <c r="K38" s="66">
        <f>SUM(K18:K19)*1000000/'Tabel 1 Antal dyr'!K24</f>
        <v>3.5567204257594208E-2</v>
      </c>
      <c r="L38" s="66">
        <f>SUM(L18:L19)*1000000/'Tabel 1 Antal dyr'!L24</f>
        <v>3.4368646007487111E-2</v>
      </c>
      <c r="M38" s="66">
        <f>SUM(M18:M19)*1000000/'Tabel 1 Antal dyr'!M24</f>
        <v>3.4010983710248167E-2</v>
      </c>
      <c r="N38" s="66">
        <f>SUM(N18:N19)*1000000/'Tabel 1 Antal dyr'!N24</f>
        <v>3.3966212278005732E-2</v>
      </c>
      <c r="O38" s="66">
        <f>SUM(O18:O19)*1000000/'Tabel 1 Antal dyr'!O24</f>
        <v>3.5320179867409408E-2</v>
      </c>
      <c r="P38" s="66">
        <f>SUM(P18:P19)*1000000/'Tabel 1 Antal dyr'!P24</f>
        <v>3.4328610327217256E-2</v>
      </c>
      <c r="Q38" s="66">
        <f>SUM(Q18:Q19)*1000000/'Tabel 1 Antal dyr'!Q24</f>
        <v>3.4651368732401912E-2</v>
      </c>
      <c r="R38" s="66">
        <f>SUM(R18:R19)*1000000/'Tabel 1 Antal dyr'!R24</f>
        <v>3.4850826171570252E-2</v>
      </c>
      <c r="S38" s="66">
        <f>SUM(S18:S19)*1000000/'Tabel 1 Antal dyr'!S24</f>
        <v>3.4323699790239547E-2</v>
      </c>
      <c r="T38" s="66">
        <f>SUM(T18:T19)*1000000/'Tabel 1 Antal dyr'!T24</f>
        <v>3.5960810454513235E-2</v>
      </c>
      <c r="U38" s="66">
        <f>SUM(U18:U19)*1000000/'Tabel 1 Antal dyr'!U24</f>
        <v>3.1900134087270007E-2</v>
      </c>
      <c r="V38" s="66">
        <f>SUM(V18:V19)*1000000/'Tabel 1 Antal dyr'!V24</f>
        <v>2.8182380143425865E-2</v>
      </c>
      <c r="W38" s="66">
        <f>SUM(W18:W19)*1000000/'Tabel 1 Antal dyr'!W24</f>
        <v>2.7067670471432305E-2</v>
      </c>
      <c r="X38" s="66">
        <f>SUM(X18:X19)*1000000/'Tabel 1 Antal dyr'!X24</f>
        <v>2.5799869379731857E-2</v>
      </c>
      <c r="Y38" s="66">
        <f>SUM(Y18:Y19)*1000000/'Tabel 1 Antal dyr'!Y24</f>
        <v>2.502181366217902E-2</v>
      </c>
      <c r="Z38" s="66">
        <f>SUM(Z18:Z19)*1000000/'Tabel 1 Antal dyr'!Z24</f>
        <v>2.5136333175944176E-2</v>
      </c>
      <c r="AA38" s="66">
        <f>SUM(AA18:AA19)*1000000/'Tabel 1 Antal dyr'!AA24</f>
        <v>2.516012108195247E-2</v>
      </c>
      <c r="AB38" s="66">
        <f>SUM(AB18:AB19)*1000000/'Tabel 1 Antal dyr'!AB24</f>
        <v>2.3854892324986811E-2</v>
      </c>
      <c r="AC38" s="66">
        <f>SUM(AC18:AC19)*1000000/'Tabel 1 Antal dyr'!AC24</f>
        <v>2.3465264851907974E-2</v>
      </c>
      <c r="AD38" s="66">
        <f>SUM(AD18:AD19)*1000000/'Tabel 1 Antal dyr'!AD24</f>
        <v>2.4261814060239997E-2</v>
      </c>
      <c r="AE38" s="66">
        <f>SUM(AE18:AE19)*1000000/'Tabel 1 Antal dyr'!AE24</f>
        <v>2.3869425099786436E-2</v>
      </c>
      <c r="AF38" s="66">
        <f>SUM(AF18:AF19)*1000000/'Tabel 1 Antal dyr'!AF24</f>
        <v>2.2943055113381426E-2</v>
      </c>
      <c r="AG38" s="66">
        <f>SUM(AG18:AG19)*1000000/'Tabel 1 Antal dyr'!AG24</f>
        <v>2.2280603484109936E-2</v>
      </c>
      <c r="AH38" s="66">
        <f>SUM(AH18:AH19)*1000000/'Tabel 1 Antal dyr'!AH24</f>
        <v>2.0600004898215691E-2</v>
      </c>
      <c r="AI38" s="73">
        <f>SUM(AI18:AI19)*1000000/'Tabel 1 Antal dyr'!AI24</f>
        <v>2.1554896389403898E-2</v>
      </c>
      <c r="AJ38" s="73">
        <f>SUM(AJ18:AJ19)*1000000/'Tabel 1 Antal dyr'!AJ24</f>
        <v>2.1541734350712913E-2</v>
      </c>
      <c r="AK38" s="73">
        <f>SUM(AK18:AK19)*1000000/'Tabel 1 Antal dyr'!AK24</f>
        <v>2.1290920430156554E-2</v>
      </c>
      <c r="AL38" s="73">
        <f>SUM(AL18:AL19)*1000000/'Tabel 1 Antal dyr'!AL24</f>
        <v>2.1223429733080338E-2</v>
      </c>
      <c r="AM38" s="73">
        <f>SUM(AM18:AM19)*1000000/'Tabel 1 Antal dyr'!AM24</f>
        <v>2.0779799467230711E-2</v>
      </c>
      <c r="AN38" s="73">
        <f>SUM(AN18:AN19)*1000000/'Tabel 1 Antal dyr'!AN24</f>
        <v>2.0226737381909051E-2</v>
      </c>
      <c r="AO38" s="73">
        <f>SUM(AO18:AO19)*1000000/'Tabel 1 Antal dyr'!AO24</f>
        <v>1.9722990420829957E-2</v>
      </c>
      <c r="AP38" s="73">
        <f>SUM(AP18:AP19)*1000000/'Tabel 1 Antal dyr'!AP24</f>
        <v>1.9128064952736581E-2</v>
      </c>
      <c r="AQ38" s="73">
        <f>SUM(AQ18:AQ19)*1000000/'Tabel 1 Antal dyr'!AQ24</f>
        <v>1.8539308169729724E-2</v>
      </c>
      <c r="AR38" s="73">
        <f>SUM(AR18:AR19)*1000000/'Tabel 1 Antal dyr'!AR24</f>
        <v>1.8324284593355011E-2</v>
      </c>
      <c r="AS38" s="73">
        <f>SUM(AS18:AS19)*1000000/'Tabel 1 Antal dyr'!AS24</f>
        <v>1.816332129626615E-2</v>
      </c>
      <c r="AT38" s="73">
        <f>SUM(AT18:AT19)*1000000/'Tabel 1 Antal dyr'!AT24</f>
        <v>1.8179186843001592E-2</v>
      </c>
      <c r="AU38" s="73">
        <f>SUM(AU18:AU19)*1000000/'Tabel 1 Antal dyr'!AU24</f>
        <v>1.7991473066370424E-2</v>
      </c>
      <c r="AV38" s="73">
        <f>SUM(AV18:AV19)*1000000/'Tabel 1 Antal dyr'!AV24</f>
        <v>1.7987755365660846E-2</v>
      </c>
      <c r="AW38" s="73">
        <f>SUM(AW18:AW19)*1000000/'Tabel 1 Antal dyr'!AW24</f>
        <v>1.7774399462851039E-2</v>
      </c>
      <c r="AX38" s="73">
        <f>SUM(AX18:AX19)*1000000/'Tabel 1 Antal dyr'!AX24</f>
        <v>1.7564139408205299E-2</v>
      </c>
      <c r="AY38" s="73">
        <f>SUM(AY18:AY19)*1000000/'Tabel 1 Antal dyr'!AY24</f>
        <v>1.7284740386584209E-2</v>
      </c>
      <c r="AZ38" s="73">
        <f>SUM(AZ18:AZ19)*1000000/'Tabel 1 Antal dyr'!AZ24</f>
        <v>1.7073226009831455E-2</v>
      </c>
      <c r="BA38" s="73">
        <f>SUM(BA18:BA19)*1000000/'Tabel 1 Antal dyr'!BA24</f>
        <v>1.6854638098753753E-2</v>
      </c>
    </row>
    <row r="39" spans="1:53" s="7" customFormat="1" x14ac:dyDescent="0.25">
      <c r="A39" s="80" t="s">
        <v>126</v>
      </c>
      <c r="B39" s="48"/>
      <c r="C39" s="66">
        <f>C20*1000000/'Tabel 1 Antal dyr'!C32</f>
        <v>7.0434442270058711E-2</v>
      </c>
      <c r="D39" s="66">
        <f>D20*1000000/'Tabel 1 Antal dyr'!D32</f>
        <v>7.0434442270058684E-2</v>
      </c>
      <c r="E39" s="66">
        <f>E20*1000000/'Tabel 1 Antal dyr'!E32</f>
        <v>7.0434442270058684E-2</v>
      </c>
      <c r="F39" s="66">
        <f>F20*1000000/'Tabel 1 Antal dyr'!F32</f>
        <v>7.0434442270058725E-2</v>
      </c>
      <c r="G39" s="66">
        <f>G20*1000000/'Tabel 1 Antal dyr'!G32</f>
        <v>7.0434442270058698E-2</v>
      </c>
      <c r="H39" s="66">
        <f>H20*1000000/'Tabel 1 Antal dyr'!H32</f>
        <v>7.0434442270058711E-2</v>
      </c>
      <c r="I39" s="66">
        <f>I20*1000000/'Tabel 1 Antal dyr'!I32</f>
        <v>7.0434442270058698E-2</v>
      </c>
      <c r="J39" s="66">
        <f>J20*1000000/'Tabel 1 Antal dyr'!J32</f>
        <v>7.0434442270058698E-2</v>
      </c>
      <c r="K39" s="66">
        <f>K20*1000000/'Tabel 1 Antal dyr'!K32</f>
        <v>7.0434442270058711E-2</v>
      </c>
      <c r="L39" s="66">
        <f>L20*1000000/'Tabel 1 Antal dyr'!L32</f>
        <v>7.0434442270058698E-2</v>
      </c>
      <c r="M39" s="66">
        <f>M20*1000000/'Tabel 1 Antal dyr'!M32</f>
        <v>7.0434442270058711E-2</v>
      </c>
      <c r="N39" s="66">
        <f>N20*1000000/'Tabel 1 Antal dyr'!N32</f>
        <v>7.0434442270058698E-2</v>
      </c>
      <c r="O39" s="66">
        <f>O20*1000000/'Tabel 1 Antal dyr'!O32</f>
        <v>7.0434442270058698E-2</v>
      </c>
      <c r="P39" s="66">
        <f>P20*1000000/'Tabel 1 Antal dyr'!P32</f>
        <v>7.0434442270058711E-2</v>
      </c>
      <c r="Q39" s="66">
        <f>Q20*1000000/'Tabel 1 Antal dyr'!Q32</f>
        <v>7.0434442270058698E-2</v>
      </c>
      <c r="R39" s="66">
        <f>R20*1000000/'Tabel 1 Antal dyr'!R32</f>
        <v>6.815463953033267E-2</v>
      </c>
      <c r="S39" s="66">
        <f>S20*1000000/'Tabel 1 Antal dyr'!S32</f>
        <v>6.8912558487080611E-2</v>
      </c>
      <c r="T39" s="66">
        <f>T20*1000000/'Tabel 1 Antal dyr'!T32</f>
        <v>6.9671086757990858E-2</v>
      </c>
      <c r="U39" s="66">
        <f>U20*1000000/'Tabel 1 Antal dyr'!U32</f>
        <v>7.0428845401174167E-2</v>
      </c>
      <c r="V39" s="66">
        <f>V20*1000000/'Tabel 1 Antal dyr'!V32</f>
        <v>7.0927612524461836E-2</v>
      </c>
      <c r="W39" s="66">
        <f>W20*1000000/'Tabel 1 Antal dyr'!W32</f>
        <v>7.0856665468272656E-2</v>
      </c>
      <c r="X39" s="66">
        <f>X20*1000000/'Tabel 1 Antal dyr'!X32</f>
        <v>7.0785710371819952E-2</v>
      </c>
      <c r="Y39" s="66">
        <f>Y20*1000000/'Tabel 1 Antal dyr'!Y32</f>
        <v>7.271779256360078E-2</v>
      </c>
      <c r="Z39" s="66">
        <f>Z20*1000000/'Tabel 1 Antal dyr'!Z32</f>
        <v>7.2486684931506826E-2</v>
      </c>
      <c r="AA39" s="66">
        <f>AA20*1000000/'Tabel 1 Antal dyr'!AA32</f>
        <v>7.2588720156555764E-2</v>
      </c>
      <c r="AB39" s="66">
        <f>AB20*1000000/'Tabel 1 Antal dyr'!AB32</f>
        <v>7.2538606653620358E-2</v>
      </c>
      <c r="AC39" s="66">
        <f>AC20*1000000/'Tabel 1 Antal dyr'!AC32</f>
        <v>7.2616194556312866E-2</v>
      </c>
      <c r="AD39" s="66">
        <f>AD20*1000000/'Tabel 1 Antal dyr'!AD32</f>
        <v>7.2524140900195683E-2</v>
      </c>
      <c r="AE39" s="66">
        <f>AE20*1000000/'Tabel 1 Antal dyr'!AE32</f>
        <v>7.248022700587084E-2</v>
      </c>
      <c r="AF39" s="66">
        <f>AF20*1000000/'Tabel 1 Antal dyr'!AF32</f>
        <v>7.2352618395303325E-2</v>
      </c>
      <c r="AG39" s="66">
        <f>AG20*1000000/'Tabel 1 Antal dyr'!AG32</f>
        <v>7.2371475538160479E-2</v>
      </c>
      <c r="AH39" s="66">
        <f>AH20*1000000/'Tabel 1 Antal dyr'!AH32</f>
        <v>7.2282786692759282E-2</v>
      </c>
      <c r="AI39" s="73">
        <f>AI20*1000000/'Tabel 1 Antal dyr'!AI32</f>
        <v>7.2282786692759282E-2</v>
      </c>
      <c r="AJ39" s="73">
        <f>AJ20*1000000/'Tabel 1 Antal dyr'!AJ32</f>
        <v>7.2282786692759282E-2</v>
      </c>
      <c r="AK39" s="73">
        <f>AK20*1000000/'Tabel 1 Antal dyr'!AK32</f>
        <v>7.2282786692759282E-2</v>
      </c>
      <c r="AL39" s="73">
        <f>AL20*1000000/'Tabel 1 Antal dyr'!AL32</f>
        <v>7.2282786692759282E-2</v>
      </c>
      <c r="AM39" s="73">
        <f>AM20*1000000/'Tabel 1 Antal dyr'!AM32</f>
        <v>7.2282786692759282E-2</v>
      </c>
      <c r="AN39" s="73">
        <f>AN20*1000000/'Tabel 1 Antal dyr'!AN32</f>
        <v>7.2282786692759282E-2</v>
      </c>
      <c r="AO39" s="73">
        <f>AO20*1000000/'Tabel 1 Antal dyr'!AO32</f>
        <v>7.2282786692759282E-2</v>
      </c>
      <c r="AP39" s="73">
        <f>AP20*1000000/'Tabel 1 Antal dyr'!AP32</f>
        <v>7.2282786692759282E-2</v>
      </c>
      <c r="AQ39" s="73">
        <f>AQ20*1000000/'Tabel 1 Antal dyr'!AQ32</f>
        <v>7.2282786692759282E-2</v>
      </c>
      <c r="AR39" s="73">
        <f>AR20*1000000/'Tabel 1 Antal dyr'!AR32</f>
        <v>7.2282786692759282E-2</v>
      </c>
      <c r="AS39" s="73">
        <f>AS20*1000000/'Tabel 1 Antal dyr'!AS32</f>
        <v>7.2282786692759282E-2</v>
      </c>
      <c r="AT39" s="73">
        <f>AT20*1000000/'Tabel 1 Antal dyr'!AT32</f>
        <v>7.2282786692759282E-2</v>
      </c>
      <c r="AU39" s="73">
        <f>AU20*1000000/'Tabel 1 Antal dyr'!AU32</f>
        <v>7.2282786692759282E-2</v>
      </c>
      <c r="AV39" s="73">
        <f>AV20*1000000/'Tabel 1 Antal dyr'!AV32</f>
        <v>7.2282786692759282E-2</v>
      </c>
      <c r="AW39" s="73">
        <f>AW20*1000000/'Tabel 1 Antal dyr'!AW32</f>
        <v>7.2282786692759282E-2</v>
      </c>
      <c r="AX39" s="73">
        <f>AX20*1000000/'Tabel 1 Antal dyr'!AX32</f>
        <v>7.2282786692759282E-2</v>
      </c>
      <c r="AY39" s="73">
        <f>AY20*1000000/'Tabel 1 Antal dyr'!AY32</f>
        <v>7.2282786692759282E-2</v>
      </c>
      <c r="AZ39" s="73">
        <f>AZ20*1000000/'Tabel 1 Antal dyr'!AZ32</f>
        <v>7.2282786692759282E-2</v>
      </c>
      <c r="BA39" s="73">
        <f>BA20*1000000/'Tabel 1 Antal dyr'!BA32</f>
        <v>7.2282786692759282E-2</v>
      </c>
    </row>
    <row r="40" spans="1:53" s="7" customFormat="1" x14ac:dyDescent="0.25">
      <c r="A40" s="80" t="s">
        <v>127</v>
      </c>
      <c r="B40" s="48"/>
      <c r="C40" s="66">
        <f>C21*1000000/'Tabel 1 Antal dyr'!C33</f>
        <v>0.34687242857142858</v>
      </c>
      <c r="D40" s="66">
        <f>D21*1000000/'Tabel 1 Antal dyr'!D33</f>
        <v>0.33968628571428566</v>
      </c>
      <c r="E40" s="66">
        <f>E21*1000000/'Tabel 1 Antal dyr'!E33</f>
        <v>0.33245614285714287</v>
      </c>
      <c r="F40" s="66">
        <f>F21*1000000/'Tabel 1 Antal dyr'!F33</f>
        <v>0.32527235714285707</v>
      </c>
      <c r="G40" s="66">
        <f>G21*1000000/'Tabel 1 Antal dyr'!G33</f>
        <v>0.31803985714285715</v>
      </c>
      <c r="H40" s="66">
        <f>H21*1000000/'Tabel 1 Antal dyr'!H33</f>
        <v>0.31080971428571424</v>
      </c>
      <c r="I40" s="66">
        <f>I21*1000000/'Tabel 1 Antal dyr'!I33</f>
        <v>0.31080971428571424</v>
      </c>
      <c r="J40" s="66">
        <f>J21*1000000/'Tabel 1 Antal dyr'!J33</f>
        <v>0.31080971428571424</v>
      </c>
      <c r="K40" s="66">
        <f>K21*1000000/'Tabel 1 Antal dyr'!K33</f>
        <v>0.3108097142857143</v>
      </c>
      <c r="L40" s="66">
        <f>L21*1000000/'Tabel 1 Antal dyr'!L33</f>
        <v>0.3108097142857143</v>
      </c>
      <c r="M40" s="66">
        <f>M21*1000000/'Tabel 1 Antal dyr'!M33</f>
        <v>0.31080971428571436</v>
      </c>
      <c r="N40" s="66">
        <f>N21*1000000/'Tabel 1 Antal dyr'!N33</f>
        <v>0.31080971428571424</v>
      </c>
      <c r="O40" s="66">
        <f>O21*1000000/'Tabel 1 Antal dyr'!O33</f>
        <v>0.31080971428571424</v>
      </c>
      <c r="P40" s="66">
        <f>P21*1000000/'Tabel 1 Antal dyr'!P33</f>
        <v>0.31082857142857145</v>
      </c>
      <c r="Q40" s="66">
        <f>Q21*1000000/'Tabel 1 Antal dyr'!Q33</f>
        <v>0.3108285714285714</v>
      </c>
      <c r="R40" s="66">
        <f>R21*1000000/'Tabel 1 Antal dyr'!R33</f>
        <v>0.31082857142857145</v>
      </c>
      <c r="S40" s="66">
        <f>S21*1000000/'Tabel 1 Antal dyr'!S33</f>
        <v>0.3108285714285714</v>
      </c>
      <c r="T40" s="66">
        <f>T21*1000000/'Tabel 1 Antal dyr'!T33</f>
        <v>0.3108285714285714</v>
      </c>
      <c r="U40" s="66">
        <f>U21*1000000/'Tabel 1 Antal dyr'!U33</f>
        <v>0.31082857142857145</v>
      </c>
      <c r="V40" s="66">
        <f>V21*1000000/'Tabel 1 Antal dyr'!V33</f>
        <v>0.31082857142857145</v>
      </c>
      <c r="W40" s="66">
        <f>W21*1000000/'Tabel 1 Antal dyr'!W33</f>
        <v>0.31082857142857145</v>
      </c>
      <c r="X40" s="66">
        <f>X21*1000000/'Tabel 1 Antal dyr'!X33</f>
        <v>0.31082857142857134</v>
      </c>
      <c r="Y40" s="66">
        <f>Y21*1000000/'Tabel 1 Antal dyr'!Y33</f>
        <v>0.31082857142857134</v>
      </c>
      <c r="Z40" s="66">
        <f>Z21*1000000/'Tabel 1 Antal dyr'!Z33</f>
        <v>0.31082857142857145</v>
      </c>
      <c r="AA40" s="66">
        <f>AA21*1000000/'Tabel 1 Antal dyr'!AA33</f>
        <v>0.31082857142857145</v>
      </c>
      <c r="AB40" s="66">
        <f>AB21*1000000/'Tabel 1 Antal dyr'!AB33</f>
        <v>0.31082857142857134</v>
      </c>
      <c r="AC40" s="66">
        <f>AC21*1000000/'Tabel 1 Antal dyr'!AC33</f>
        <v>0.3108285714285714</v>
      </c>
      <c r="AD40" s="66">
        <f>AD21*1000000/'Tabel 1 Antal dyr'!AD33</f>
        <v>0.3108285714285714</v>
      </c>
      <c r="AE40" s="66">
        <f>AE21*1000000/'Tabel 1 Antal dyr'!AE33</f>
        <v>0.31082857142857145</v>
      </c>
      <c r="AF40" s="66">
        <f>AF21*1000000/'Tabel 1 Antal dyr'!AF33</f>
        <v>0.31082857142857145</v>
      </c>
      <c r="AG40" s="66">
        <f>AG21*1000000/'Tabel 1 Antal dyr'!AG33</f>
        <v>0.34422142857142857</v>
      </c>
      <c r="AH40" s="66">
        <f>AH21*1000000/'Tabel 1 Antal dyr'!AH33</f>
        <v>0.34422142857142857</v>
      </c>
      <c r="AI40" s="73">
        <f>AI21*1000000/'Tabel 1 Antal dyr'!AI33</f>
        <v>0.34422142857142857</v>
      </c>
      <c r="AJ40" s="73">
        <f>AJ21*1000000/'Tabel 1 Antal dyr'!AJ33</f>
        <v>0.34422142857142857</v>
      </c>
      <c r="AK40" s="73">
        <f>AK21*1000000/'Tabel 1 Antal dyr'!AK33</f>
        <v>0.34422142857142857</v>
      </c>
      <c r="AL40" s="73">
        <f>AL21*1000000/'Tabel 1 Antal dyr'!AL33</f>
        <v>0.34422142857142857</v>
      </c>
      <c r="AM40" s="73">
        <f>AM21*1000000/'Tabel 1 Antal dyr'!AM33</f>
        <v>0.34422142857142857</v>
      </c>
      <c r="AN40" s="73">
        <f>AN21*1000000/'Tabel 1 Antal dyr'!AN33</f>
        <v>0.34422142857142857</v>
      </c>
      <c r="AO40" s="73">
        <f>AO21*1000000/'Tabel 1 Antal dyr'!AO33</f>
        <v>0.34422142857142857</v>
      </c>
      <c r="AP40" s="73">
        <f>AP21*1000000/'Tabel 1 Antal dyr'!AP33</f>
        <v>0.34422142857142857</v>
      </c>
      <c r="AQ40" s="73">
        <f>AQ21*1000000/'Tabel 1 Antal dyr'!AQ33</f>
        <v>0.34422142857142857</v>
      </c>
      <c r="AR40" s="73">
        <f>AR21*1000000/'Tabel 1 Antal dyr'!AR33</f>
        <v>0.34422142857142857</v>
      </c>
      <c r="AS40" s="73">
        <f>AS21*1000000/'Tabel 1 Antal dyr'!AS33</f>
        <v>0.34422142857142857</v>
      </c>
      <c r="AT40" s="73">
        <f>AT21*1000000/'Tabel 1 Antal dyr'!AT33</f>
        <v>0.34422142857142857</v>
      </c>
      <c r="AU40" s="73">
        <f>AU21*1000000/'Tabel 1 Antal dyr'!AU33</f>
        <v>0.34422142857142857</v>
      </c>
      <c r="AV40" s="73">
        <f>AV21*1000000/'Tabel 1 Antal dyr'!AV33</f>
        <v>0.34422142857142857</v>
      </c>
      <c r="AW40" s="73">
        <f>AW21*1000000/'Tabel 1 Antal dyr'!AW33</f>
        <v>0.34422142857142857</v>
      </c>
      <c r="AX40" s="73">
        <f>AX21*1000000/'Tabel 1 Antal dyr'!AX33</f>
        <v>0.34422142857142857</v>
      </c>
      <c r="AY40" s="73">
        <f>AY21*1000000/'Tabel 1 Antal dyr'!AY33</f>
        <v>0.34422142857142857</v>
      </c>
      <c r="AZ40" s="73">
        <f>AZ21*1000000/'Tabel 1 Antal dyr'!AZ33</f>
        <v>0.34422142857142857</v>
      </c>
      <c r="BA40" s="73">
        <f>BA21*1000000/'Tabel 1 Antal dyr'!BA33</f>
        <v>0.34422142857142857</v>
      </c>
    </row>
    <row r="41" spans="1:53" s="7" customFormat="1" x14ac:dyDescent="0.25">
      <c r="A41" s="80" t="s">
        <v>174</v>
      </c>
      <c r="B41" s="48"/>
      <c r="C41" s="66">
        <f>SUM(C22:C23)*1000000/SUM('Tabel 1 Antal dyr'!C25:C28)</f>
        <v>8.922257532277611E-2</v>
      </c>
      <c r="D41" s="66">
        <f>SUM(D22:D23)*1000000/SUM('Tabel 1 Antal dyr'!D25:D28)</f>
        <v>8.7459562658934287E-2</v>
      </c>
      <c r="E41" s="66">
        <f>SUM(E22:E23)*1000000/SUM('Tabel 1 Antal dyr'!E25:E28)</f>
        <v>8.2622412418854416E-2</v>
      </c>
      <c r="F41" s="66">
        <f>SUM(F22:F23)*1000000/SUM('Tabel 1 Antal dyr'!F25:F28)</f>
        <v>8.6454007615132167E-2</v>
      </c>
      <c r="G41" s="66">
        <f>SUM(G22:G23)*1000000/SUM('Tabel 1 Antal dyr'!G25:G28)</f>
        <v>8.5837628716464581E-2</v>
      </c>
      <c r="H41" s="66">
        <f>SUM(H22:H23)*1000000/SUM('Tabel 1 Antal dyr'!H25:H28)</f>
        <v>8.002555364252649E-2</v>
      </c>
      <c r="I41" s="66">
        <f>SUM(I22:I23)*1000000/SUM('Tabel 1 Antal dyr'!I25:I28)</f>
        <v>8.3852623263587181E-2</v>
      </c>
      <c r="J41" s="66">
        <f>SUM(J22:J23)*1000000/SUM('Tabel 1 Antal dyr'!J25:J28)</f>
        <v>8.1978427414844943E-2</v>
      </c>
      <c r="K41" s="66">
        <f>SUM(K22:K23)*1000000/SUM('Tabel 1 Antal dyr'!K25:K28)</f>
        <v>8.3001825662028489E-2</v>
      </c>
      <c r="L41" s="66">
        <f>SUM(L22:L23)*1000000/SUM('Tabel 1 Antal dyr'!L25:L28)</f>
        <v>8.0488851252326146E-2</v>
      </c>
      <c r="M41" s="66">
        <f>SUM(M22:M23)*1000000/SUM('Tabel 1 Antal dyr'!M25:M28)</f>
        <v>8.3486714785878602E-2</v>
      </c>
      <c r="N41" s="66">
        <f>SUM(N22:N23)*1000000/SUM('Tabel 1 Antal dyr'!N25:N28)</f>
        <v>8.5251963574653492E-2</v>
      </c>
      <c r="O41" s="66">
        <f>SUM(O22:O23)*1000000/SUM('Tabel 1 Antal dyr'!O25:O28)</f>
        <v>8.3773308333409971E-2</v>
      </c>
      <c r="P41" s="66">
        <f>SUM(P22:P23)*1000000/SUM('Tabel 1 Antal dyr'!P25:P28)</f>
        <v>8.5073486540280296E-2</v>
      </c>
      <c r="Q41" s="66">
        <f>SUM(Q22:Q23)*1000000/SUM('Tabel 1 Antal dyr'!Q25:Q28)</f>
        <v>8.8762717723503359E-2</v>
      </c>
      <c r="R41" s="66">
        <f>SUM(R22:R23)*1000000/SUM('Tabel 1 Antal dyr'!R25:R28)</f>
        <v>8.2286794135778149E-2</v>
      </c>
      <c r="S41" s="66">
        <f>SUM(S22:S23)*1000000/SUM('Tabel 1 Antal dyr'!S25:S28)</f>
        <v>9.0087117984101781E-2</v>
      </c>
      <c r="T41" s="66">
        <f>SUM(T22:T23)*1000000/SUM('Tabel 1 Antal dyr'!T25:T28)</f>
        <v>9.0967964493635825E-2</v>
      </c>
      <c r="U41" s="66">
        <f>SUM(U22:U23)*1000000/SUM('Tabel 1 Antal dyr'!U25:U28)</f>
        <v>8.6323400968246089E-2</v>
      </c>
      <c r="V41" s="66">
        <f>SUM(V22:V23)*1000000/SUM('Tabel 1 Antal dyr'!V25:V28)</f>
        <v>8.5560477451854494E-2</v>
      </c>
      <c r="W41" s="66">
        <f>SUM(W22:W23)*1000000/SUM('Tabel 1 Antal dyr'!W25:W28)</f>
        <v>8.2427556772529956E-2</v>
      </c>
      <c r="X41" s="66">
        <f>SUM(X22:X23)*1000000/SUM('Tabel 1 Antal dyr'!X25:X28)</f>
        <v>7.5329515113053719E-2</v>
      </c>
      <c r="Y41" s="66">
        <f>SUM(Y22:Y23)*1000000/SUM('Tabel 1 Antal dyr'!Y25:Y28)</f>
        <v>7.5588497073000402E-2</v>
      </c>
      <c r="Z41" s="66">
        <f>SUM(Z22:Z23)*1000000/SUM('Tabel 1 Antal dyr'!Z25:Z28)</f>
        <v>7.7474494158788154E-2</v>
      </c>
      <c r="AA41" s="66">
        <f>SUM(AA22:AA23)*1000000/SUM('Tabel 1 Antal dyr'!AA25:AA28)</f>
        <v>7.7855608384792538E-2</v>
      </c>
      <c r="AB41" s="66">
        <f>SUM(AB22:AB23)*1000000/SUM('Tabel 1 Antal dyr'!AB25:AB28)</f>
        <v>7.6861220920502585E-2</v>
      </c>
      <c r="AC41" s="66">
        <f>SUM(AC22:AC23)*1000000/SUM('Tabel 1 Antal dyr'!AC25:AC28)</f>
        <v>7.372804419227505E-2</v>
      </c>
      <c r="AD41" s="66">
        <f>SUM(AD22:AD23)*1000000/SUM('Tabel 1 Antal dyr'!AD25:AD28)</f>
        <v>7.276324218439037E-2</v>
      </c>
      <c r="AE41" s="66">
        <f>SUM(AE22:AE23)*1000000/SUM('Tabel 1 Antal dyr'!AE25:AE28)</f>
        <v>7.1738906279657705E-2</v>
      </c>
      <c r="AF41" s="66">
        <f>SUM(AF22:AF23)*1000000/SUM('Tabel 1 Antal dyr'!AF25:AF28)</f>
        <v>6.9296392385463979E-2</v>
      </c>
      <c r="AG41" s="66">
        <f>SUM(AG22:AG23)*1000000/SUM('Tabel 1 Antal dyr'!AG25:AG28)</f>
        <v>7.0371658735595213E-2</v>
      </c>
      <c r="AH41" s="66">
        <f>SUM(AH22:AH23)*1000000/SUM('Tabel 1 Antal dyr'!AH25:AH28)</f>
        <v>7.0051998094299087E-2</v>
      </c>
      <c r="AI41" s="73">
        <f>SUM(AI22:AI23)*1000000/SUM('Tabel 1 Antal dyr'!AI25:AI28)</f>
        <v>7.0304846680121144E-2</v>
      </c>
      <c r="AJ41" s="73">
        <f>SUM(AJ22:AJ23)*1000000/SUM('Tabel 1 Antal dyr'!AJ25:AJ28)</f>
        <v>7.1117305031949796E-2</v>
      </c>
      <c r="AK41" s="73">
        <f>SUM(AK22:AK23)*1000000/SUM('Tabel 1 Antal dyr'!AK25:AK28)</f>
        <v>7.1746347744421513E-2</v>
      </c>
      <c r="AL41" s="73">
        <f>SUM(AL22:AL23)*1000000/SUM('Tabel 1 Antal dyr'!AL25:AL28)</f>
        <v>7.229866259981034E-2</v>
      </c>
      <c r="AM41" s="73">
        <f>SUM(AM22:AM23)*1000000/SUM('Tabel 1 Antal dyr'!AM25:AM28)</f>
        <v>7.2828291628601993E-2</v>
      </c>
      <c r="AN41" s="73">
        <f>SUM(AN22:AN23)*1000000/SUM('Tabel 1 Antal dyr'!AN25:AN28)</f>
        <v>7.3331956949267127E-2</v>
      </c>
      <c r="AO41" s="73">
        <f>SUM(AO22:AO23)*1000000/SUM('Tabel 1 Antal dyr'!AO25:AO28)</f>
        <v>7.3855588481058929E-2</v>
      </c>
      <c r="AP41" s="73">
        <f>SUM(AP22:AP23)*1000000/SUM('Tabel 1 Antal dyr'!AP25:AP28)</f>
        <v>7.4391264409556915E-2</v>
      </c>
      <c r="AQ41" s="73">
        <f>SUM(AQ22:AQ23)*1000000/SUM('Tabel 1 Antal dyr'!AQ25:AQ28)</f>
        <v>7.4927918484570394E-2</v>
      </c>
      <c r="AR41" s="73">
        <f>SUM(AR22:AR23)*1000000/SUM('Tabel 1 Antal dyr'!AR25:AR28)</f>
        <v>7.4796685040973948E-2</v>
      </c>
      <c r="AS41" s="73">
        <f>SUM(AS22:AS23)*1000000/SUM('Tabel 1 Antal dyr'!AS25:AS28)</f>
        <v>7.4657794179043308E-2</v>
      </c>
      <c r="AT41" s="73">
        <f>SUM(AT22:AT23)*1000000/SUM('Tabel 1 Antal dyr'!AT25:AT28)</f>
        <v>7.452231895615756E-2</v>
      </c>
      <c r="AU41" s="73">
        <f>SUM(AU22:AU23)*1000000/SUM('Tabel 1 Antal dyr'!AU25:AU28)</f>
        <v>7.4387718264625036E-2</v>
      </c>
      <c r="AV41" s="73">
        <f>SUM(AV22:AV23)*1000000/SUM('Tabel 1 Antal dyr'!AV25:AV28)</f>
        <v>7.4256463267574097E-2</v>
      </c>
      <c r="AW41" s="73">
        <f>SUM(AW22:AW23)*1000000/SUM('Tabel 1 Antal dyr'!AW25:AW28)</f>
        <v>7.4128541017317931E-2</v>
      </c>
      <c r="AX41" s="73">
        <f>SUM(AX22:AX23)*1000000/SUM('Tabel 1 Antal dyr'!AX25:AX28)</f>
        <v>7.4005198437720215E-2</v>
      </c>
      <c r="AY41" s="73">
        <f>SUM(AY22:AY23)*1000000/SUM('Tabel 1 Antal dyr'!AY25:AY28)</f>
        <v>7.3880147070548283E-2</v>
      </c>
      <c r="AZ41" s="73">
        <f>SUM(AZ22:AZ23)*1000000/SUM('Tabel 1 Antal dyr'!AZ25:AZ28)</f>
        <v>7.3762215431674868E-2</v>
      </c>
      <c r="BA41" s="73">
        <f>SUM(BA22:BA23)*1000000/SUM('Tabel 1 Antal dyr'!BA25:BA28)</f>
        <v>7.3640064369372954E-2</v>
      </c>
    </row>
    <row r="42" spans="1:53" s="7" customFormat="1" x14ac:dyDescent="0.25">
      <c r="A42" s="80" t="s">
        <v>11</v>
      </c>
      <c r="B42" s="48"/>
      <c r="C42" s="66">
        <f>SUM(C24:C25)*1000000/'Tabel 1 Antal dyr'!C29</f>
        <v>3.7540730460758349E-2</v>
      </c>
      <c r="D42" s="66">
        <f>SUM(D24:D25)*1000000/'Tabel 1 Antal dyr'!D29</f>
        <v>3.7252404958375868E-2</v>
      </c>
      <c r="E42" s="66">
        <f>SUM(E24:E25)*1000000/'Tabel 1 Antal dyr'!E29</f>
        <v>3.6907290282671201E-2</v>
      </c>
      <c r="F42" s="66">
        <f>SUM(F24:F25)*1000000/'Tabel 1 Antal dyr'!F29</f>
        <v>3.6551534057102937E-2</v>
      </c>
      <c r="G42" s="66">
        <f>SUM(G24:G25)*1000000/'Tabel 1 Antal dyr'!G29</f>
        <v>3.6164588481006933E-2</v>
      </c>
      <c r="H42" s="66">
        <f>SUM(H24:H25)*1000000/'Tabel 1 Antal dyr'!H29</f>
        <v>3.5768166989926471E-2</v>
      </c>
      <c r="I42" s="66">
        <f>SUM(I24:I25)*1000000/'Tabel 1 Antal dyr'!I29</f>
        <v>3.5751095948199176E-2</v>
      </c>
      <c r="J42" s="66">
        <f>SUM(J24:J25)*1000000/'Tabel 1 Antal dyr'!J29</f>
        <v>3.5750214364595932E-2</v>
      </c>
      <c r="K42" s="66">
        <f>SUM(K24:K25)*1000000/'Tabel 1 Antal dyr'!K29</f>
        <v>3.5755827651168456E-2</v>
      </c>
      <c r="L42" s="66">
        <f>SUM(L24:L25)*1000000/'Tabel 1 Antal dyr'!L29</f>
        <v>3.5770586511771583E-2</v>
      </c>
      <c r="M42" s="66">
        <f>SUM(M24:M25)*1000000/'Tabel 1 Antal dyr'!M29</f>
        <v>3.5694512965468543E-2</v>
      </c>
      <c r="N42" s="66">
        <f>SUM(N24:N25)*1000000/'Tabel 1 Antal dyr'!N29</f>
        <v>3.5659078278842092E-2</v>
      </c>
      <c r="O42" s="66">
        <f>SUM(O24:O25)*1000000/'Tabel 1 Antal dyr'!O29</f>
        <v>3.5640402104648097E-2</v>
      </c>
      <c r="P42" s="66">
        <f>SUM(P24:P25)*1000000/'Tabel 1 Antal dyr'!P29</f>
        <v>3.5617852929835443E-2</v>
      </c>
      <c r="Q42" s="66">
        <f>SUM(Q24:Q25)*1000000/'Tabel 1 Antal dyr'!Q29</f>
        <v>3.9336749633888411E-2</v>
      </c>
      <c r="R42" s="66">
        <f>SUM(R24:R25)*1000000/'Tabel 1 Antal dyr'!R29</f>
        <v>4.1466536510794037E-2</v>
      </c>
      <c r="S42" s="66">
        <f>SUM(S24:S25)*1000000/'Tabel 1 Antal dyr'!S29</f>
        <v>3.9918767326358504E-2</v>
      </c>
      <c r="T42" s="66">
        <f>SUM(T24:T25)*1000000/'Tabel 1 Antal dyr'!T29</f>
        <v>3.9854055510238705E-2</v>
      </c>
      <c r="U42" s="66">
        <f>SUM(U24:U25)*1000000/'Tabel 1 Antal dyr'!U29</f>
        <v>4.067825379821393E-2</v>
      </c>
      <c r="V42" s="66">
        <f>SUM(V24:V25)*1000000/'Tabel 1 Antal dyr'!V29</f>
        <v>4.2440845281233826E-2</v>
      </c>
      <c r="W42" s="66">
        <f>SUM(W24:W25)*1000000/'Tabel 1 Antal dyr'!W29</f>
        <v>4.4726035535678485E-2</v>
      </c>
      <c r="X42" s="66">
        <f>SUM(X24:X25)*1000000/'Tabel 1 Antal dyr'!X29</f>
        <v>4.3414976453171696E-2</v>
      </c>
      <c r="Y42" s="66">
        <f>SUM(Y24:Y25)*1000000/'Tabel 1 Antal dyr'!Y29</f>
        <v>4.1888000000000002E-2</v>
      </c>
      <c r="Z42" s="66">
        <f>SUM(Z24:Z25)*1000000/'Tabel 1 Antal dyr'!Z29</f>
        <v>4.5358839428571426E-2</v>
      </c>
      <c r="AA42" s="66">
        <f>SUM(AA24:AA25)*1000000/'Tabel 1 Antal dyr'!AA29</f>
        <v>4.3351116285714288E-2</v>
      </c>
      <c r="AB42" s="66">
        <f>SUM(AB24:AB25)*1000000/'Tabel 1 Antal dyr'!AB29</f>
        <v>4.5048824857142858E-2</v>
      </c>
      <c r="AC42" s="66">
        <f>SUM(AC24:AC25)*1000000/'Tabel 1 Antal dyr'!AC29</f>
        <v>4.5667637714285718E-2</v>
      </c>
      <c r="AD42" s="66">
        <f>SUM(AD24:AD25)*1000000/'Tabel 1 Antal dyr'!AD29</f>
        <v>4.651878000000001E-2</v>
      </c>
      <c r="AE42" s="66">
        <f>SUM(AE24:AE25)*1000000/'Tabel 1 Antal dyr'!AE29</f>
        <v>4.3350242571428575E-2</v>
      </c>
      <c r="AF42" s="66">
        <f>SUM(AF24:AF25)*1000000/'Tabel 1 Antal dyr'!AF29</f>
        <v>4.6443605999999998E-2</v>
      </c>
      <c r="AG42" s="66">
        <f>SUM(AG24:AG25)*1000000/'Tabel 1 Antal dyr'!AG29</f>
        <v>4.6442644285714284E-2</v>
      </c>
      <c r="AH42" s="66" t="s">
        <v>28</v>
      </c>
      <c r="AI42" s="73" t="s">
        <v>28</v>
      </c>
      <c r="AJ42" s="73">
        <f>SUM(AJ24:AJ25)*1000000/'Tabel 1 Antal dyr'!AJ29</f>
        <v>4.6444621142808937E-2</v>
      </c>
      <c r="AK42" s="73">
        <f>SUM(AK24:AK25)*1000000/'Tabel 1 Antal dyr'!AK29</f>
        <v>4.6445369143435659E-2</v>
      </c>
      <c r="AL42" s="73">
        <f>SUM(AL24:AL25)*1000000/'Tabel 1 Antal dyr'!AL29</f>
        <v>4.6446117141892937E-2</v>
      </c>
      <c r="AM42" s="73">
        <f>SUM(AM24:AM25)*1000000/'Tabel 1 Antal dyr'!AM29</f>
        <v>4.6446865142519674E-2</v>
      </c>
      <c r="AN42" s="73">
        <f>SUM(AN24:AN25)*1000000/'Tabel 1 Antal dyr'!AN29</f>
        <v>4.644761314314641E-2</v>
      </c>
      <c r="AO42" s="73">
        <f>SUM(AO24:AO25)*1000000/'Tabel 1 Antal dyr'!AO29</f>
        <v>4.6448361143773133E-2</v>
      </c>
      <c r="AP42" s="73">
        <f>SUM(AP24:AP25)*1000000/'Tabel 1 Antal dyr'!AP29</f>
        <v>4.6449109142230403E-2</v>
      </c>
      <c r="AQ42" s="73">
        <f>SUM(AQ24:AQ25)*1000000/'Tabel 1 Antal dyr'!AQ29</f>
        <v>4.6449857142857133E-2</v>
      </c>
      <c r="AR42" s="73">
        <f>SUM(AR24:AR25)*1000000/'Tabel 1 Antal dyr'!AR29</f>
        <v>4.6449857142857133E-2</v>
      </c>
      <c r="AS42" s="73">
        <f>SUM(AS24:AS25)*1000000/'Tabel 1 Antal dyr'!AS29</f>
        <v>4.6449857142857133E-2</v>
      </c>
      <c r="AT42" s="73">
        <f>SUM(AT24:AT25)*1000000/'Tabel 1 Antal dyr'!AT29</f>
        <v>4.6449857142857133E-2</v>
      </c>
      <c r="AU42" s="73">
        <f>SUM(AU24:AU25)*1000000/'Tabel 1 Antal dyr'!AU29</f>
        <v>4.6449857142857133E-2</v>
      </c>
      <c r="AV42" s="73">
        <f>SUM(AV24:AV25)*1000000/'Tabel 1 Antal dyr'!AV29</f>
        <v>4.6449857142857133E-2</v>
      </c>
      <c r="AW42" s="73">
        <f>SUM(AW24:AW25)*1000000/'Tabel 1 Antal dyr'!AW29</f>
        <v>4.6449857142857133E-2</v>
      </c>
      <c r="AX42" s="73">
        <f>SUM(AX24:AX25)*1000000/'Tabel 1 Antal dyr'!AX29</f>
        <v>4.6449857142857133E-2</v>
      </c>
      <c r="AY42" s="73">
        <f>SUM(AY24:AY25)*1000000/'Tabel 1 Antal dyr'!AY29</f>
        <v>4.6449857142857133E-2</v>
      </c>
      <c r="AZ42" s="73">
        <f>SUM(AZ24:AZ25)*1000000/'Tabel 1 Antal dyr'!AZ29</f>
        <v>4.6449857142857133E-2</v>
      </c>
      <c r="BA42" s="73">
        <f>SUM(BA24:BA25)*1000000/'Tabel 1 Antal dyr'!BA29</f>
        <v>4.6449857142857133E-2</v>
      </c>
    </row>
    <row r="43" spans="1:53" s="7" customFormat="1" x14ac:dyDescent="0.25">
      <c r="A43" s="145" t="s">
        <v>128</v>
      </c>
      <c r="B43" s="51"/>
      <c r="C43" s="64">
        <f>C26*1000000/'Tabel 1 Antal dyr'!C34</f>
        <v>0</v>
      </c>
      <c r="D43" s="64">
        <f>D26*1000000/'Tabel 1 Antal dyr'!D34</f>
        <v>0</v>
      </c>
      <c r="E43" s="64">
        <f>E26*1000000/'Tabel 1 Antal dyr'!E34</f>
        <v>0</v>
      </c>
      <c r="F43" s="64">
        <f>F26*1000000/'Tabel 1 Antal dyr'!F34</f>
        <v>0</v>
      </c>
      <c r="G43" s="64">
        <f>G26*1000000/'Tabel 1 Antal dyr'!G34</f>
        <v>0</v>
      </c>
      <c r="H43" s="64">
        <f>H26*1000000/'Tabel 1 Antal dyr'!H34</f>
        <v>0</v>
      </c>
      <c r="I43" s="64">
        <f>I26*1000000/'Tabel 1 Antal dyr'!I34</f>
        <v>0</v>
      </c>
      <c r="J43" s="64">
        <f>J26*1000000/'Tabel 1 Antal dyr'!J34</f>
        <v>0</v>
      </c>
      <c r="K43" s="64">
        <f>K26*1000000/'Tabel 1 Antal dyr'!K34</f>
        <v>0</v>
      </c>
      <c r="L43" s="64">
        <f>L26*1000000/'Tabel 1 Antal dyr'!L34</f>
        <v>0</v>
      </c>
      <c r="M43" s="64">
        <f>M26*1000000/'Tabel 1 Antal dyr'!M34</f>
        <v>0</v>
      </c>
      <c r="N43" s="64">
        <f>N26*1000000/'Tabel 1 Antal dyr'!N34</f>
        <v>0</v>
      </c>
      <c r="O43" s="64">
        <f>O26*1000000/'Tabel 1 Antal dyr'!O34</f>
        <v>0</v>
      </c>
      <c r="P43" s="64">
        <f>P26*1000000/'Tabel 1 Antal dyr'!P34</f>
        <v>0</v>
      </c>
      <c r="Q43" s="64">
        <f>Q26*1000000/'Tabel 1 Antal dyr'!Q34</f>
        <v>0</v>
      </c>
      <c r="R43" s="64">
        <f>R26*1000000/'Tabel 1 Antal dyr'!R34</f>
        <v>0</v>
      </c>
      <c r="S43" s="64">
        <f>S26*1000000/'Tabel 1 Antal dyr'!S34</f>
        <v>0</v>
      </c>
      <c r="T43" s="64">
        <f>T26*1000000/'Tabel 1 Antal dyr'!T34</f>
        <v>0</v>
      </c>
      <c r="U43" s="64">
        <f>U26*1000000/'Tabel 1 Antal dyr'!U34</f>
        <v>0</v>
      </c>
      <c r="V43" s="64">
        <f>V26*1000000/'Tabel 1 Antal dyr'!V34</f>
        <v>0</v>
      </c>
      <c r="W43" s="64">
        <f>W26*1000000/'Tabel 1 Antal dyr'!W34</f>
        <v>0</v>
      </c>
      <c r="X43" s="64">
        <f>X26*1000000/'Tabel 1 Antal dyr'!X34</f>
        <v>0</v>
      </c>
      <c r="Y43" s="64">
        <f>Y26*1000000/'Tabel 1 Antal dyr'!Y34</f>
        <v>0</v>
      </c>
      <c r="Z43" s="64">
        <f>Z26*1000000/'Tabel 1 Antal dyr'!Z34</f>
        <v>0</v>
      </c>
      <c r="AA43" s="64">
        <f>AA26*1000000/'Tabel 1 Antal dyr'!AA34</f>
        <v>0</v>
      </c>
      <c r="AB43" s="64">
        <f>AB26*1000000/'Tabel 1 Antal dyr'!AB34</f>
        <v>0</v>
      </c>
      <c r="AC43" s="64">
        <f>AC26*1000000/'Tabel 1 Antal dyr'!AC34</f>
        <v>0</v>
      </c>
      <c r="AD43" s="64">
        <f>AD26*1000000/'Tabel 1 Antal dyr'!AD34</f>
        <v>0</v>
      </c>
      <c r="AE43" s="64">
        <f>AE26*1000000/'Tabel 1 Antal dyr'!AE34</f>
        <v>0</v>
      </c>
      <c r="AF43" s="64">
        <f>AF26*1000000/'Tabel 1 Antal dyr'!AF34</f>
        <v>0</v>
      </c>
      <c r="AG43" s="64">
        <f>AG26*1000000/'Tabel 1 Antal dyr'!AG34</f>
        <v>0</v>
      </c>
      <c r="AH43" s="64">
        <f>AH26*1000000/'Tabel 1 Antal dyr'!AH34</f>
        <v>0</v>
      </c>
      <c r="AI43" s="78">
        <f>AI26*1000000/'Tabel 1 Antal dyr'!AI34</f>
        <v>0</v>
      </c>
      <c r="AJ43" s="78">
        <f>AJ26*1000000/'Tabel 1 Antal dyr'!AJ34</f>
        <v>0</v>
      </c>
      <c r="AK43" s="78">
        <f>AK26*1000000/'Tabel 1 Antal dyr'!AK34</f>
        <v>0</v>
      </c>
      <c r="AL43" s="78">
        <f>AL26*1000000/'Tabel 1 Antal dyr'!AL34</f>
        <v>0</v>
      </c>
      <c r="AM43" s="78">
        <f>AM26*1000000/'Tabel 1 Antal dyr'!AM34</f>
        <v>0</v>
      </c>
      <c r="AN43" s="78">
        <f>AN26*1000000/'Tabel 1 Antal dyr'!AN34</f>
        <v>0</v>
      </c>
      <c r="AO43" s="78">
        <f>AO26*1000000/'Tabel 1 Antal dyr'!AO34</f>
        <v>0</v>
      </c>
      <c r="AP43" s="78">
        <f>AP26*1000000/'Tabel 1 Antal dyr'!AP34</f>
        <v>0</v>
      </c>
      <c r="AQ43" s="78">
        <f>AQ26*1000000/'Tabel 1 Antal dyr'!AQ34</f>
        <v>0</v>
      </c>
      <c r="AR43" s="78">
        <f>AR26*1000000/'Tabel 1 Antal dyr'!AR34</f>
        <v>0</v>
      </c>
      <c r="AS43" s="78">
        <f>AS26*1000000/'Tabel 1 Antal dyr'!AS34</f>
        <v>0</v>
      </c>
      <c r="AT43" s="78">
        <f>AT26*1000000/'Tabel 1 Antal dyr'!AT34</f>
        <v>0</v>
      </c>
      <c r="AU43" s="78">
        <f>AU26*1000000/'Tabel 1 Antal dyr'!AU34</f>
        <v>0</v>
      </c>
      <c r="AV43" s="78">
        <f>AV26*1000000/'Tabel 1 Antal dyr'!AV34</f>
        <v>0</v>
      </c>
      <c r="AW43" s="78">
        <f>AW26*1000000/'Tabel 1 Antal dyr'!AW34</f>
        <v>0</v>
      </c>
      <c r="AX43" s="78">
        <f>AX26*1000000/'Tabel 1 Antal dyr'!AX34</f>
        <v>0</v>
      </c>
      <c r="AY43" s="78">
        <f>AY26*1000000/'Tabel 1 Antal dyr'!AY34</f>
        <v>0</v>
      </c>
      <c r="AZ43" s="78">
        <f>AZ26*1000000/'Tabel 1 Antal dyr'!AZ34</f>
        <v>0</v>
      </c>
      <c r="BA43" s="78">
        <f>BA26*1000000/'Tabel 1 Antal dyr'!BA34</f>
        <v>0</v>
      </c>
    </row>
    <row r="44" spans="1:53" s="7" customFormat="1" x14ac:dyDescent="0.25">
      <c r="A44" s="25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</row>
    <row r="45" spans="1:53" s="7" customFormat="1" x14ac:dyDescent="0.25">
      <c r="A45" s="80" t="s">
        <v>129</v>
      </c>
      <c r="B45" s="19" t="s">
        <v>301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</row>
    <row r="46" spans="1:53" s="7" customFormat="1" x14ac:dyDescent="0.25">
      <c r="A46" s="81"/>
      <c r="B46" s="19" t="s">
        <v>182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</row>
    <row r="47" spans="1:53" s="7" customFormat="1" x14ac:dyDescent="0.25">
      <c r="A47" s="144"/>
      <c r="B47" t="s">
        <v>179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</row>
    <row r="48" spans="1:53" x14ac:dyDescent="0.25">
      <c r="A48" s="144"/>
      <c r="B48" s="19" t="s">
        <v>180</v>
      </c>
    </row>
    <row r="49" spans="2:2" x14ac:dyDescent="0.25">
      <c r="B49" s="48" t="s">
        <v>327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8"/>
  <sheetViews>
    <sheetView workbookViewId="0">
      <selection activeCell="M2" sqref="M2"/>
    </sheetView>
  </sheetViews>
  <sheetFormatPr defaultColWidth="9.140625" defaultRowHeight="15" x14ac:dyDescent="0.25"/>
  <cols>
    <col min="1" max="1" width="29.140625" style="81" customWidth="1"/>
    <col min="2" max="2" width="16.5703125" style="81" bestFit="1" customWidth="1"/>
    <col min="3" max="3" width="10.140625" bestFit="1" customWidth="1"/>
    <col min="4" max="6" width="10.140625" hidden="1" customWidth="1"/>
    <col min="7" max="7" width="11.140625" hidden="1" customWidth="1"/>
    <col min="8" max="8" width="10.140625" bestFit="1" customWidth="1"/>
    <col min="9" max="11" width="10.140625" hidden="1" customWidth="1"/>
    <col min="12" max="12" width="11.140625" hidden="1" customWidth="1"/>
    <col min="13" max="13" width="10.140625" bestFit="1" customWidth="1"/>
    <col min="14" max="16" width="10.140625" hidden="1" customWidth="1"/>
    <col min="17" max="17" width="11.140625" hidden="1" customWidth="1"/>
    <col min="18" max="18" width="10.140625" bestFit="1" customWidth="1"/>
    <col min="19" max="21" width="10.140625" hidden="1" customWidth="1"/>
    <col min="22" max="22" width="11.140625" hidden="1" customWidth="1"/>
    <col min="23" max="23" width="10.140625" bestFit="1" customWidth="1"/>
    <col min="24" max="26" width="10.140625" hidden="1" customWidth="1"/>
    <col min="27" max="27" width="11.140625" hidden="1" customWidth="1"/>
    <col min="28" max="28" width="11.140625" bestFit="1" customWidth="1"/>
    <col min="29" max="32" width="11.140625" hidden="1" customWidth="1"/>
    <col min="33" max="47" width="11.140625" bestFit="1" customWidth="1"/>
    <col min="48" max="53" width="10.140625" style="2" bestFit="1" customWidth="1"/>
    <col min="54" max="16384" width="9.140625" style="2"/>
  </cols>
  <sheetData>
    <row r="1" spans="1:53" ht="18.75" x14ac:dyDescent="0.3">
      <c r="A1" s="132" t="s">
        <v>154</v>
      </c>
    </row>
    <row r="2" spans="1:53" ht="16.5" x14ac:dyDescent="0.3">
      <c r="A2" s="131" t="s">
        <v>279</v>
      </c>
    </row>
    <row r="4" spans="1:53" ht="16.5" x14ac:dyDescent="0.3">
      <c r="A4" s="131" t="s">
        <v>223</v>
      </c>
    </row>
    <row r="6" spans="1:53" s="110" customFormat="1" x14ac:dyDescent="0.25">
      <c r="A6" s="120" t="s">
        <v>149</v>
      </c>
      <c r="B6" s="120" t="s">
        <v>13</v>
      </c>
      <c r="C6" s="17">
        <v>1990</v>
      </c>
      <c r="D6" s="17">
        <v>1991</v>
      </c>
      <c r="E6" s="17">
        <v>1992</v>
      </c>
      <c r="F6" s="17">
        <v>1993</v>
      </c>
      <c r="G6" s="17">
        <v>1994</v>
      </c>
      <c r="H6" s="17">
        <v>1995</v>
      </c>
      <c r="I6" s="17">
        <v>1996</v>
      </c>
      <c r="J6" s="17">
        <v>1997</v>
      </c>
      <c r="K6" s="17">
        <v>1998</v>
      </c>
      <c r="L6" s="17">
        <v>1999</v>
      </c>
      <c r="M6" s="17">
        <v>2000</v>
      </c>
      <c r="N6" s="17">
        <v>2001</v>
      </c>
      <c r="O6" s="17">
        <v>2002</v>
      </c>
      <c r="P6" s="17">
        <v>2003</v>
      </c>
      <c r="Q6" s="17">
        <v>2004</v>
      </c>
      <c r="R6" s="17">
        <v>2005</v>
      </c>
      <c r="S6" s="17">
        <v>2006</v>
      </c>
      <c r="T6" s="17">
        <v>2007</v>
      </c>
      <c r="U6" s="17">
        <v>2008</v>
      </c>
      <c r="V6" s="17">
        <v>2009</v>
      </c>
      <c r="W6" s="17">
        <v>2010</v>
      </c>
      <c r="X6" s="17">
        <v>2011</v>
      </c>
      <c r="Y6" s="17">
        <v>2012</v>
      </c>
      <c r="Z6" s="17">
        <v>2013</v>
      </c>
      <c r="AA6" s="17">
        <v>2014</v>
      </c>
      <c r="AB6" s="17">
        <v>2015</v>
      </c>
      <c r="AC6" s="17">
        <v>2016</v>
      </c>
      <c r="AD6" s="17">
        <v>2017</v>
      </c>
      <c r="AE6" s="17">
        <v>2018</v>
      </c>
      <c r="AF6" s="17">
        <v>2019</v>
      </c>
      <c r="AG6" s="17">
        <v>2020</v>
      </c>
      <c r="AH6" s="17">
        <v>2021</v>
      </c>
      <c r="AI6" s="3">
        <v>2022</v>
      </c>
      <c r="AJ6" s="3">
        <v>2023</v>
      </c>
      <c r="AK6" s="3">
        <v>2024</v>
      </c>
      <c r="AL6" s="3">
        <v>2025</v>
      </c>
      <c r="AM6" s="3">
        <v>2026</v>
      </c>
      <c r="AN6" s="3">
        <v>2027</v>
      </c>
      <c r="AO6" s="3">
        <v>2028</v>
      </c>
      <c r="AP6" s="3">
        <v>2029</v>
      </c>
      <c r="AQ6" s="3">
        <v>2030</v>
      </c>
      <c r="AR6" s="3">
        <v>2031</v>
      </c>
      <c r="AS6" s="3">
        <v>2032</v>
      </c>
      <c r="AT6" s="3">
        <v>2033</v>
      </c>
      <c r="AU6" s="3">
        <v>2034</v>
      </c>
      <c r="AV6" s="3">
        <v>2035</v>
      </c>
      <c r="AW6" s="3">
        <v>2036</v>
      </c>
      <c r="AX6" s="3">
        <v>2037</v>
      </c>
      <c r="AY6" s="3">
        <v>2038</v>
      </c>
      <c r="AZ6" s="3">
        <v>2039</v>
      </c>
      <c r="BA6" s="3">
        <v>2040</v>
      </c>
    </row>
    <row r="7" spans="1:53" x14ac:dyDescent="0.25">
      <c r="A7" s="25" t="s">
        <v>155</v>
      </c>
      <c r="B7" s="81" t="s">
        <v>122</v>
      </c>
      <c r="C7" s="53">
        <v>11250260.446772</v>
      </c>
      <c r="D7" s="53">
        <v>11137707.259815</v>
      </c>
      <c r="E7" s="53">
        <v>10741637.671479</v>
      </c>
      <c r="F7" s="53">
        <v>10824974.714851001</v>
      </c>
      <c r="G7" s="53">
        <v>10665188.569652</v>
      </c>
      <c r="H7" s="53">
        <v>10768900.060350997</v>
      </c>
      <c r="I7" s="53">
        <v>10788459.3780565</v>
      </c>
      <c r="J7" s="53">
        <v>10296663.182743499</v>
      </c>
      <c r="K7" s="53">
        <v>10253167.329249999</v>
      </c>
      <c r="L7" s="53">
        <v>9809067.5333999991</v>
      </c>
      <c r="M7" s="53">
        <v>10584885.567374997</v>
      </c>
      <c r="N7" s="53">
        <v>10648089.3593105</v>
      </c>
      <c r="O7" s="53">
        <v>11042069.689100999</v>
      </c>
      <c r="P7" s="53">
        <v>11432239.43566063</v>
      </c>
      <c r="Q7" s="53">
        <v>11181332.982159561</v>
      </c>
      <c r="R7" s="53">
        <v>11374328.422202932</v>
      </c>
      <c r="S7" s="53">
        <v>10886314.775858905</v>
      </c>
      <c r="T7" s="53">
        <v>10321683.694475697</v>
      </c>
      <c r="U7" s="53">
        <v>10672557.299416138</v>
      </c>
      <c r="V7" s="53">
        <v>12376448.92830392</v>
      </c>
      <c r="W7" s="53">
        <v>12538954.466996029</v>
      </c>
      <c r="X7" s="53">
        <v>12435864.283094408</v>
      </c>
      <c r="Y7" s="53">
        <v>15412302.708380736</v>
      </c>
      <c r="Z7" s="53">
        <v>15357767.202070575</v>
      </c>
      <c r="AA7" s="53">
        <v>15400139.668128904</v>
      </c>
      <c r="AB7" s="53">
        <v>15373538.256669564</v>
      </c>
      <c r="AC7" s="53">
        <v>15747993.434425695</v>
      </c>
      <c r="AD7" s="53">
        <v>15958376.884283286</v>
      </c>
      <c r="AE7" s="53">
        <v>16256350.351827424</v>
      </c>
      <c r="AF7" s="53">
        <v>16135578.321278876</v>
      </c>
      <c r="AG7" s="53">
        <v>16157839.877820464</v>
      </c>
      <c r="AH7" s="53">
        <v>16369820.093135342</v>
      </c>
      <c r="AI7" s="84">
        <v>16311896.087479122</v>
      </c>
      <c r="AJ7" s="84">
        <v>16522115.118008027</v>
      </c>
      <c r="AK7" s="84">
        <v>16639279.901174713</v>
      </c>
      <c r="AL7" s="84">
        <v>16614092.602402138</v>
      </c>
      <c r="AM7" s="84">
        <v>16614995.67945515</v>
      </c>
      <c r="AN7" s="84">
        <v>16555398.806169808</v>
      </c>
      <c r="AO7" s="84">
        <v>16520443.192554109</v>
      </c>
      <c r="AP7" s="84">
        <v>16504448.289322492</v>
      </c>
      <c r="AQ7" s="84">
        <v>16482881.619641397</v>
      </c>
      <c r="AR7" s="84">
        <v>16419940.491447316</v>
      </c>
      <c r="AS7" s="84">
        <v>16343142.677273478</v>
      </c>
      <c r="AT7" s="84">
        <v>16270465.39089663</v>
      </c>
      <c r="AU7" s="84">
        <v>16199479.204838192</v>
      </c>
      <c r="AV7" s="84">
        <v>16132998.336704466</v>
      </c>
      <c r="AW7" s="84">
        <v>16030164.860436574</v>
      </c>
      <c r="AX7" s="84">
        <v>15932203.672546986</v>
      </c>
      <c r="AY7" s="84">
        <v>15835057.17242107</v>
      </c>
      <c r="AZ7" s="84">
        <v>15745005.506366167</v>
      </c>
      <c r="BA7" s="84">
        <v>15649659.752301233</v>
      </c>
    </row>
    <row r="8" spans="1:53" x14ac:dyDescent="0.25">
      <c r="A8" s="97"/>
      <c r="B8" s="81" t="s">
        <v>37</v>
      </c>
      <c r="C8" s="53">
        <v>3993459.4665073976</v>
      </c>
      <c r="D8" s="53">
        <v>3857961.3356443672</v>
      </c>
      <c r="E8" s="53">
        <v>3772072.4676826573</v>
      </c>
      <c r="F8" s="53">
        <v>3593117.3842961974</v>
      </c>
      <c r="G8" s="53">
        <v>3312168.1132627726</v>
      </c>
      <c r="H8" s="53">
        <v>3207189.8959499998</v>
      </c>
      <c r="I8" s="53">
        <v>3059299.5557360817</v>
      </c>
      <c r="J8" s="53">
        <v>2921792.0603206847</v>
      </c>
      <c r="K8" s="53">
        <v>2838808.2409410956</v>
      </c>
      <c r="L8" s="53">
        <v>2741010.0644443287</v>
      </c>
      <c r="M8" s="53">
        <v>2655444.4229193148</v>
      </c>
      <c r="N8" s="53">
        <v>2756597.6962739453</v>
      </c>
      <c r="O8" s="53">
        <v>2655171.0506723011</v>
      </c>
      <c r="P8" s="53">
        <v>2524164.6654984932</v>
      </c>
      <c r="Q8" s="53">
        <v>2373579.1909217536</v>
      </c>
      <c r="R8" s="53">
        <v>2258545.5431514522</v>
      </c>
      <c r="S8" s="53">
        <v>2326141.089887809</v>
      </c>
      <c r="T8" s="53">
        <v>2546556.5654553971</v>
      </c>
      <c r="U8" s="53">
        <v>2566424.0431927675</v>
      </c>
      <c r="V8" s="53">
        <v>2445667.4980386845</v>
      </c>
      <c r="W8" s="53">
        <v>2460270.444019068</v>
      </c>
      <c r="X8" s="53">
        <v>2517115.2702466296</v>
      </c>
      <c r="Y8" s="53">
        <v>2576706.7976911506</v>
      </c>
      <c r="Z8" s="53">
        <v>2655908.7288034521</v>
      </c>
      <c r="AA8" s="53">
        <v>2574918.4944909588</v>
      </c>
      <c r="AB8" s="53">
        <v>2538701.9074246027</v>
      </c>
      <c r="AC8" s="53">
        <v>2472955.0820624656</v>
      </c>
      <c r="AD8" s="53">
        <v>2442844.1343261371</v>
      </c>
      <c r="AE8" s="53">
        <v>2392833.913869123</v>
      </c>
      <c r="AF8" s="53">
        <v>2335092.3234533425</v>
      </c>
      <c r="AG8" s="53">
        <v>2317599.2293245476</v>
      </c>
      <c r="AH8" s="53">
        <v>2279437.1970389588</v>
      </c>
      <c r="AI8" s="84">
        <v>2184274.9227583287</v>
      </c>
      <c r="AJ8" s="84">
        <v>2097525.6965430686</v>
      </c>
      <c r="AK8" s="84">
        <v>2009421.1263105753</v>
      </c>
      <c r="AL8" s="84">
        <v>1922087.6664832602</v>
      </c>
      <c r="AM8" s="84">
        <v>1975452.9051432321</v>
      </c>
      <c r="AN8" s="84">
        <v>2027794.5428541638</v>
      </c>
      <c r="AO8" s="84">
        <v>2079184.1332703559</v>
      </c>
      <c r="AP8" s="84">
        <v>2129703.4466395341</v>
      </c>
      <c r="AQ8" s="84">
        <v>2179352.5338324932</v>
      </c>
      <c r="AR8" s="84">
        <v>2164650.5452863565</v>
      </c>
      <c r="AS8" s="84">
        <v>2149799.7607596712</v>
      </c>
      <c r="AT8" s="84">
        <v>2134892.162427397</v>
      </c>
      <c r="AU8" s="84">
        <v>2119907.3452678355</v>
      </c>
      <c r="AV8" s="84">
        <v>2104875.9497464933</v>
      </c>
      <c r="AW8" s="84">
        <v>2089777.5089537802</v>
      </c>
      <c r="AX8" s="84">
        <v>2074612.0725325474</v>
      </c>
      <c r="AY8" s="84">
        <v>2059389.8138389583</v>
      </c>
      <c r="AZ8" s="84">
        <v>2044100.5444445205</v>
      </c>
      <c r="BA8" s="84">
        <v>2028734.0395463286</v>
      </c>
    </row>
    <row r="9" spans="1:53" x14ac:dyDescent="0.25">
      <c r="A9" s="97"/>
      <c r="B9" s="81" t="s">
        <v>2</v>
      </c>
      <c r="C9" s="53">
        <v>3497931.9408</v>
      </c>
      <c r="D9" s="53">
        <v>3640816.1080999998</v>
      </c>
      <c r="E9" s="53">
        <v>3944008.3327000006</v>
      </c>
      <c r="F9" s="53">
        <v>4117666.0183999995</v>
      </c>
      <c r="G9" s="53">
        <v>3938899.1370000001</v>
      </c>
      <c r="H9" s="53">
        <v>4030501.1074999995</v>
      </c>
      <c r="I9" s="53">
        <v>4013784.8399</v>
      </c>
      <c r="J9" s="53">
        <v>4248389.9836999988</v>
      </c>
      <c r="K9" s="53">
        <v>4343504.0734999999</v>
      </c>
      <c r="L9" s="53">
        <v>4220095.8643999994</v>
      </c>
      <c r="M9" s="53">
        <v>4242501.2886999995</v>
      </c>
      <c r="N9" s="53">
        <v>4380356.4097000007</v>
      </c>
      <c r="O9" s="53">
        <v>4554701.2196000004</v>
      </c>
      <c r="P9" s="53">
        <v>4766504.9390000002</v>
      </c>
      <c r="Q9" s="53">
        <v>4785519.9368999992</v>
      </c>
      <c r="R9" s="53">
        <v>5092175.0937000001</v>
      </c>
      <c r="S9" s="53">
        <v>5345366.7444000002</v>
      </c>
      <c r="T9" s="53">
        <v>5861348.8701000009</v>
      </c>
      <c r="U9" s="53">
        <v>5521838.0756999999</v>
      </c>
      <c r="V9" s="53">
        <v>5808289.7218000004</v>
      </c>
      <c r="W9" s="53">
        <v>6120321.9896000009</v>
      </c>
      <c r="X9" s="53">
        <v>5930524.6234999998</v>
      </c>
      <c r="Y9" s="53">
        <v>5683162.2184999995</v>
      </c>
      <c r="Z9" s="53">
        <v>5472473.7932999982</v>
      </c>
      <c r="AA9" s="53">
        <v>5788724.8202</v>
      </c>
      <c r="AB9" s="53">
        <v>5812111.695700001</v>
      </c>
      <c r="AC9" s="53">
        <v>5596838.8349000001</v>
      </c>
      <c r="AD9" s="53">
        <v>5690681.4370999997</v>
      </c>
      <c r="AE9" s="53">
        <v>5877025.5446999986</v>
      </c>
      <c r="AF9" s="53">
        <v>5711110.4967600005</v>
      </c>
      <c r="AG9" s="53">
        <v>6151515.6510000005</v>
      </c>
      <c r="AH9" s="53">
        <v>6119516.2642199993</v>
      </c>
      <c r="AI9" s="84">
        <v>5553507.6957064886</v>
      </c>
      <c r="AJ9" s="84">
        <v>5565190.9463996515</v>
      </c>
      <c r="AK9" s="84">
        <v>5692619.5982628772</v>
      </c>
      <c r="AL9" s="84">
        <v>5696012.6452142652</v>
      </c>
      <c r="AM9" s="84">
        <v>5669298.4095366923</v>
      </c>
      <c r="AN9" s="84">
        <v>5647029.2531070346</v>
      </c>
      <c r="AO9" s="84">
        <v>5604867.5816080533</v>
      </c>
      <c r="AP9" s="84">
        <v>5560575.2477555545</v>
      </c>
      <c r="AQ9" s="84">
        <v>5525323.7304211603</v>
      </c>
      <c r="AR9" s="84">
        <v>5446095.7312325826</v>
      </c>
      <c r="AS9" s="84">
        <v>5357325.7873076331</v>
      </c>
      <c r="AT9" s="84">
        <v>5270388.5175642222</v>
      </c>
      <c r="AU9" s="84">
        <v>5180970.2388775554</v>
      </c>
      <c r="AV9" s="84">
        <v>5096632.1311854525</v>
      </c>
      <c r="AW9" s="84">
        <v>5008388.0931455819</v>
      </c>
      <c r="AX9" s="84">
        <v>4916855.069890013</v>
      </c>
      <c r="AY9" s="84">
        <v>4824441.1519035362</v>
      </c>
      <c r="AZ9" s="84">
        <v>4732100.385201076</v>
      </c>
      <c r="BA9" s="84">
        <v>4645715.1291373</v>
      </c>
    </row>
    <row r="10" spans="1:53" x14ac:dyDescent="0.25">
      <c r="A10" s="97"/>
      <c r="B10" s="81" t="s">
        <v>3</v>
      </c>
      <c r="C10" s="53">
        <v>1742195.4653400001</v>
      </c>
      <c r="D10" s="53">
        <v>1873756.2954299999</v>
      </c>
      <c r="E10" s="53">
        <v>2059199.7848100001</v>
      </c>
      <c r="F10" s="53">
        <v>2279425.7713890001</v>
      </c>
      <c r="G10" s="53">
        <v>2316038.4098639996</v>
      </c>
      <c r="H10" s="53">
        <v>2309658.607816</v>
      </c>
      <c r="I10" s="53">
        <v>2352365.2257359996</v>
      </c>
      <c r="J10" s="53">
        <v>2464690.2326239999</v>
      </c>
      <c r="K10" s="53">
        <v>2713233.0917580002</v>
      </c>
      <c r="L10" s="53">
        <v>2727644.7520960001</v>
      </c>
      <c r="M10" s="53">
        <v>2694019.5566179999</v>
      </c>
      <c r="N10" s="53">
        <v>2821933.3612910002</v>
      </c>
      <c r="O10" s="53">
        <v>2947674.213976</v>
      </c>
      <c r="P10" s="53">
        <v>2968590.484309</v>
      </c>
      <c r="Q10" s="53">
        <v>3087389.7934530005</v>
      </c>
      <c r="R10" s="53">
        <v>3459758.5528200003</v>
      </c>
      <c r="S10" s="53">
        <v>3350547.0332800001</v>
      </c>
      <c r="T10" s="53">
        <v>3647223.5125300004</v>
      </c>
      <c r="U10" s="53">
        <v>3769737.7671000003</v>
      </c>
      <c r="V10" s="53">
        <v>3788000.2377900011</v>
      </c>
      <c r="W10" s="53">
        <v>3938736.0518399999</v>
      </c>
      <c r="X10" s="53">
        <v>4067765.3974200003</v>
      </c>
      <c r="Y10" s="53">
        <v>4029172.8215300008</v>
      </c>
      <c r="Z10" s="53">
        <v>3804955.3856000006</v>
      </c>
      <c r="AA10" s="53">
        <v>3904813.9584599999</v>
      </c>
      <c r="AB10" s="53">
        <v>4038044.5618700003</v>
      </c>
      <c r="AC10" s="53">
        <v>4159034.1661499999</v>
      </c>
      <c r="AD10" s="53">
        <v>4149647.9109600005</v>
      </c>
      <c r="AE10" s="53">
        <v>4224532.9093800001</v>
      </c>
      <c r="AF10" s="53">
        <v>4151468.9905400001</v>
      </c>
      <c r="AG10" s="53">
        <v>4239311.0641600005</v>
      </c>
      <c r="AH10" s="53">
        <v>3876248.6047300003</v>
      </c>
      <c r="AI10" s="84">
        <v>3810720.9257</v>
      </c>
      <c r="AJ10" s="84">
        <v>3678439.59608</v>
      </c>
      <c r="AK10" s="84">
        <v>3785055.1855500005</v>
      </c>
      <c r="AL10" s="84">
        <v>3910404.2386999996</v>
      </c>
      <c r="AM10" s="84">
        <v>3978037.36326</v>
      </c>
      <c r="AN10" s="84">
        <v>4041430.8835500008</v>
      </c>
      <c r="AO10" s="84">
        <v>4086756.4212305071</v>
      </c>
      <c r="AP10" s="84">
        <v>4144485.5608676802</v>
      </c>
      <c r="AQ10" s="84">
        <v>4199447.9123065555</v>
      </c>
      <c r="AR10" s="84">
        <v>4199114.9697073447</v>
      </c>
      <c r="AS10" s="84">
        <v>3888462.5022</v>
      </c>
      <c r="AT10" s="84">
        <v>3869370.668399136</v>
      </c>
      <c r="AU10" s="84">
        <v>3554459.8029000005</v>
      </c>
      <c r="AV10" s="84">
        <v>3547607.2348800004</v>
      </c>
      <c r="AW10" s="84">
        <v>3539618.5074899998</v>
      </c>
      <c r="AX10" s="84">
        <v>3542402.452184075</v>
      </c>
      <c r="AY10" s="84">
        <v>3531645.6844274136</v>
      </c>
      <c r="AZ10" s="84">
        <v>3529548.0529009737</v>
      </c>
      <c r="BA10" s="84">
        <v>3515607.5953808897</v>
      </c>
    </row>
    <row r="11" spans="1:53" x14ac:dyDescent="0.25">
      <c r="A11" s="97"/>
      <c r="B11" s="81" t="s">
        <v>4</v>
      </c>
      <c r="C11" s="53">
        <v>7022557.58256</v>
      </c>
      <c r="D11" s="53">
        <v>7501420.7182400003</v>
      </c>
      <c r="E11" s="53">
        <v>8173364.0344000002</v>
      </c>
      <c r="F11" s="53">
        <v>9080712.6016400009</v>
      </c>
      <c r="G11" s="53">
        <v>9215491.9897799995</v>
      </c>
      <c r="H11" s="53">
        <v>9164214.2184199989</v>
      </c>
      <c r="I11" s="53">
        <v>9289500.6073000003</v>
      </c>
      <c r="J11" s="53">
        <v>9626705.6528399996</v>
      </c>
      <c r="K11" s="53">
        <v>10437692.627840001</v>
      </c>
      <c r="L11" s="53">
        <v>10510286.7608</v>
      </c>
      <c r="M11" s="53">
        <v>10359788.437600002</v>
      </c>
      <c r="N11" s="53">
        <v>10925574.255539998</v>
      </c>
      <c r="O11" s="53">
        <v>11645581.68015</v>
      </c>
      <c r="P11" s="53">
        <v>11440981.104789998</v>
      </c>
      <c r="Q11" s="53">
        <v>11862345.554599999</v>
      </c>
      <c r="R11" s="53">
        <v>11443752.320780002</v>
      </c>
      <c r="S11" s="53">
        <v>11114709.285783999</v>
      </c>
      <c r="T11" s="53">
        <v>11484131.32034</v>
      </c>
      <c r="U11" s="53">
        <v>10579061.612400001</v>
      </c>
      <c r="V11" s="53">
        <v>10309427.05009</v>
      </c>
      <c r="W11" s="53">
        <v>10460754.318469997</v>
      </c>
      <c r="X11" s="53">
        <v>10999742.944859998</v>
      </c>
      <c r="Y11" s="53">
        <v>10351468.935679996</v>
      </c>
      <c r="Z11" s="53">
        <v>10268170.373660002</v>
      </c>
      <c r="AA11" s="53">
        <v>10681773.114999998</v>
      </c>
      <c r="AB11" s="53">
        <v>10568801.867819998</v>
      </c>
      <c r="AC11" s="53">
        <v>10335759.993240003</v>
      </c>
      <c r="AD11" s="53">
        <v>10263285.099280002</v>
      </c>
      <c r="AE11" s="53">
        <v>10535016.620790003</v>
      </c>
      <c r="AF11" s="53">
        <v>9961940.8324900009</v>
      </c>
      <c r="AG11" s="53">
        <v>11776163.576160001</v>
      </c>
      <c r="AH11" s="53">
        <v>11052477.611959999</v>
      </c>
      <c r="AI11" s="84">
        <v>11402194.28851</v>
      </c>
      <c r="AJ11" s="84">
        <v>10873098.076430002</v>
      </c>
      <c r="AK11" s="84">
        <v>10517188.06666</v>
      </c>
      <c r="AL11" s="84">
        <v>10886918.22687</v>
      </c>
      <c r="AM11" s="84">
        <v>10838929.201499999</v>
      </c>
      <c r="AN11" s="84">
        <v>10837080.641710002</v>
      </c>
      <c r="AO11" s="84">
        <v>10671701.430440001</v>
      </c>
      <c r="AP11" s="84">
        <v>10651108.3002</v>
      </c>
      <c r="AQ11" s="84">
        <v>10464318.466110002</v>
      </c>
      <c r="AR11" s="84">
        <v>10254113.68461</v>
      </c>
      <c r="AS11" s="84">
        <v>10231681.08835</v>
      </c>
      <c r="AT11" s="84">
        <v>10008758.790089998</v>
      </c>
      <c r="AU11" s="84">
        <v>9966074.1911000013</v>
      </c>
      <c r="AV11" s="84">
        <v>9736096.4385000002</v>
      </c>
      <c r="AW11" s="84">
        <v>9507740.6978099998</v>
      </c>
      <c r="AX11" s="84">
        <v>9450963.9457799997</v>
      </c>
      <c r="AY11" s="84">
        <v>9234252.1546600014</v>
      </c>
      <c r="AZ11" s="84">
        <v>9175186.5587699991</v>
      </c>
      <c r="BA11" s="84">
        <v>8945108.8147500008</v>
      </c>
    </row>
    <row r="12" spans="1:53" x14ac:dyDescent="0.25">
      <c r="A12" s="97"/>
      <c r="B12" s="81" t="s">
        <v>11</v>
      </c>
      <c r="C12" s="53">
        <v>216611.64660000001</v>
      </c>
      <c r="D12" s="53">
        <v>221969.61799999999</v>
      </c>
      <c r="E12" s="53">
        <v>239663.35</v>
      </c>
      <c r="F12" s="53">
        <v>175301.92232000001</v>
      </c>
      <c r="G12" s="53">
        <v>223934.17270999998</v>
      </c>
      <c r="H12" s="53">
        <v>243061.3125</v>
      </c>
      <c r="I12" s="53">
        <v>263998.68796000001</v>
      </c>
      <c r="J12" s="53">
        <v>319738.04225</v>
      </c>
      <c r="K12" s="53">
        <v>354079.22424000001</v>
      </c>
      <c r="L12" s="53">
        <v>330270.82500000001</v>
      </c>
      <c r="M12" s="53">
        <v>487025.6496</v>
      </c>
      <c r="N12" s="53">
        <v>608220.58000000007</v>
      </c>
      <c r="O12" s="53">
        <v>703439.92949999997</v>
      </c>
      <c r="P12" s="53">
        <v>762582.92400000012</v>
      </c>
      <c r="Q12" s="53">
        <v>864655.15500000003</v>
      </c>
      <c r="R12" s="53">
        <v>764099.50647999987</v>
      </c>
      <c r="S12" s="53">
        <v>902081.12315999996</v>
      </c>
      <c r="T12" s="53">
        <v>1445148.1693199999</v>
      </c>
      <c r="U12" s="53">
        <v>1573509.3636299998</v>
      </c>
      <c r="V12" s="53">
        <v>1594660.8319999997</v>
      </c>
      <c r="W12" s="53">
        <v>1650625.9498000001</v>
      </c>
      <c r="X12" s="53">
        <v>1678820.8184999998</v>
      </c>
      <c r="Y12" s="53">
        <v>1802961.9387999999</v>
      </c>
      <c r="Z12" s="53">
        <v>1275816.7208499999</v>
      </c>
      <c r="AA12" s="53">
        <v>1352722.3084799997</v>
      </c>
      <c r="AB12" s="53">
        <v>1386248.7070399998</v>
      </c>
      <c r="AC12" s="53">
        <v>1233395.2677900004</v>
      </c>
      <c r="AD12" s="53">
        <v>1296125.6294000002</v>
      </c>
      <c r="AE12" s="53">
        <v>1208901.0043800001</v>
      </c>
      <c r="AF12" s="53">
        <v>935970.97132000013</v>
      </c>
      <c r="AG12" s="53">
        <v>841267.2612999999</v>
      </c>
      <c r="AH12" s="53">
        <v>0</v>
      </c>
      <c r="AI12" s="84">
        <v>0</v>
      </c>
      <c r="AJ12" s="84">
        <v>84154.062790000011</v>
      </c>
      <c r="AK12" s="84">
        <v>84164.406399999993</v>
      </c>
      <c r="AL12" s="84">
        <v>84174.749980000008</v>
      </c>
      <c r="AM12" s="84">
        <v>84185.093590000004</v>
      </c>
      <c r="AN12" s="84">
        <v>84195.4372</v>
      </c>
      <c r="AO12" s="84">
        <v>84205.780810000011</v>
      </c>
      <c r="AP12" s="84">
        <v>84216.124389999997</v>
      </c>
      <c r="AQ12" s="84">
        <v>84226.468000000008</v>
      </c>
      <c r="AR12" s="84">
        <v>84226.468000000008</v>
      </c>
      <c r="AS12" s="84">
        <v>84226.468000000008</v>
      </c>
      <c r="AT12" s="84">
        <v>84226.468000000008</v>
      </c>
      <c r="AU12" s="84">
        <v>84226.468000000008</v>
      </c>
      <c r="AV12" s="84">
        <v>84226.468000000008</v>
      </c>
      <c r="AW12" s="84">
        <v>84226.468000000008</v>
      </c>
      <c r="AX12" s="84">
        <v>84226.468000000008</v>
      </c>
      <c r="AY12" s="84">
        <v>84226.468000000008</v>
      </c>
      <c r="AZ12" s="84">
        <v>84226.468000000008</v>
      </c>
      <c r="BA12" s="84">
        <v>84226.468000000008</v>
      </c>
    </row>
    <row r="13" spans="1:53" x14ac:dyDescent="0.25">
      <c r="A13" s="97"/>
      <c r="B13" s="81" t="s">
        <v>224</v>
      </c>
      <c r="C13" s="53">
        <v>43278.306960000002</v>
      </c>
      <c r="D13" s="53">
        <v>35055.585639999998</v>
      </c>
      <c r="E13" s="53">
        <v>31857.170119999999</v>
      </c>
      <c r="F13" s="53">
        <v>34233.374880000003</v>
      </c>
      <c r="G13" s="53">
        <v>41390.055399999997</v>
      </c>
      <c r="H13" s="53">
        <v>26490.426879999999</v>
      </c>
      <c r="I13" s="53">
        <v>25372.70536</v>
      </c>
      <c r="J13" s="53">
        <v>18601.212</v>
      </c>
      <c r="K13" s="53">
        <v>14686.686</v>
      </c>
      <c r="L13" s="53">
        <v>12149.466760000001</v>
      </c>
      <c r="M13" s="53">
        <v>11941.24164</v>
      </c>
      <c r="N13" s="53">
        <v>11972.66044</v>
      </c>
      <c r="O13" s="53">
        <v>9702.2543099999984</v>
      </c>
      <c r="P13" s="53">
        <v>17446.86175</v>
      </c>
      <c r="Q13" s="53">
        <v>14630.89</v>
      </c>
      <c r="R13" s="53">
        <v>17650.384599999998</v>
      </c>
      <c r="S13" s="53">
        <v>22501.2683</v>
      </c>
      <c r="T13" s="53">
        <v>25169.807679999998</v>
      </c>
      <c r="U13" s="53">
        <v>26664.672320000001</v>
      </c>
      <c r="V13" s="53">
        <v>21868.99712</v>
      </c>
      <c r="W13" s="53">
        <v>23074.019200000002</v>
      </c>
      <c r="X13" s="53">
        <v>26303.278399999999</v>
      </c>
      <c r="Y13" s="53">
        <v>17987.7942</v>
      </c>
      <c r="Z13" s="53">
        <v>18329.804400000001</v>
      </c>
      <c r="AA13" s="53">
        <v>10563.2197</v>
      </c>
      <c r="AB13" s="53">
        <v>11495.147200000001</v>
      </c>
      <c r="AC13" s="53">
        <v>9365.9580800000003</v>
      </c>
      <c r="AD13" s="53">
        <v>4720.2335999999996</v>
      </c>
      <c r="AE13" s="53">
        <v>4274.60736</v>
      </c>
      <c r="AF13" s="53">
        <v>4266.3737599999995</v>
      </c>
      <c r="AG13" s="53">
        <v>476.541</v>
      </c>
      <c r="AH13" s="53">
        <v>112.6905</v>
      </c>
      <c r="AI13" s="84">
        <v>507.23400000000004</v>
      </c>
      <c r="AJ13" s="84">
        <v>888.34199999999998</v>
      </c>
      <c r="AK13" s="84">
        <v>1260.11925</v>
      </c>
      <c r="AL13" s="84">
        <v>1619.241</v>
      </c>
      <c r="AM13" s="84">
        <v>1967.1990000000001</v>
      </c>
      <c r="AN13" s="84">
        <v>2301.0194999999999</v>
      </c>
      <c r="AO13" s="84">
        <v>2628.9704999999999</v>
      </c>
      <c r="AP13" s="84">
        <v>2951.0129999999999</v>
      </c>
      <c r="AQ13" s="84">
        <v>3265.2262499999997</v>
      </c>
      <c r="AR13" s="84">
        <v>3226.7137499999999</v>
      </c>
      <c r="AS13" s="84">
        <v>3186.4072499999997</v>
      </c>
      <c r="AT13" s="84">
        <v>3147.5924999999997</v>
      </c>
      <c r="AU13" s="84">
        <v>3109.5382500000001</v>
      </c>
      <c r="AV13" s="84">
        <v>3072.9270000000001</v>
      </c>
      <c r="AW13" s="84">
        <v>3037.7490000000003</v>
      </c>
      <c r="AX13" s="84">
        <v>3004.326</v>
      </c>
      <c r="AY13" s="84">
        <v>2970.8737499999997</v>
      </c>
      <c r="AZ13" s="84">
        <v>2939.8199999999997</v>
      </c>
      <c r="BA13" s="84">
        <v>2908.0349999999999</v>
      </c>
    </row>
    <row r="14" spans="1:53" x14ac:dyDescent="0.25">
      <c r="A14" s="97"/>
      <c r="B14" s="81" t="s">
        <v>254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84">
        <v>0</v>
      </c>
      <c r="AJ14" s="84">
        <v>0</v>
      </c>
      <c r="AK14" s="84">
        <v>0</v>
      </c>
      <c r="AL14" s="84">
        <v>0</v>
      </c>
      <c r="AM14" s="84">
        <v>0</v>
      </c>
      <c r="AN14" s="84">
        <v>0</v>
      </c>
      <c r="AO14" s="84">
        <v>0</v>
      </c>
      <c r="AP14" s="84">
        <v>0</v>
      </c>
      <c r="AQ14" s="84">
        <v>0</v>
      </c>
      <c r="AR14" s="84">
        <v>0</v>
      </c>
      <c r="AS14" s="84">
        <v>0</v>
      </c>
      <c r="AT14" s="84">
        <v>0</v>
      </c>
      <c r="AU14" s="84">
        <v>0</v>
      </c>
      <c r="AV14" s="84">
        <v>0</v>
      </c>
      <c r="AW14" s="84">
        <v>0</v>
      </c>
      <c r="AX14" s="84">
        <v>0</v>
      </c>
      <c r="AY14" s="84">
        <v>0</v>
      </c>
      <c r="AZ14" s="84">
        <v>0</v>
      </c>
      <c r="BA14" s="84">
        <v>0</v>
      </c>
    </row>
    <row r="15" spans="1:53" x14ac:dyDescent="0.25">
      <c r="A15" s="97"/>
      <c r="B15" s="81" t="s">
        <v>9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84">
        <v>0</v>
      </c>
      <c r="AJ15" s="84">
        <v>0</v>
      </c>
      <c r="AK15" s="84">
        <v>0</v>
      </c>
      <c r="AL15" s="84">
        <v>0</v>
      </c>
      <c r="AM15" s="84">
        <v>0</v>
      </c>
      <c r="AN15" s="84">
        <v>0</v>
      </c>
      <c r="AO15" s="84">
        <v>0</v>
      </c>
      <c r="AP15" s="84">
        <v>0</v>
      </c>
      <c r="AQ15" s="84">
        <v>0</v>
      </c>
      <c r="AR15" s="84">
        <v>0</v>
      </c>
      <c r="AS15" s="84">
        <v>0</v>
      </c>
      <c r="AT15" s="84">
        <v>0</v>
      </c>
      <c r="AU15" s="84">
        <v>0</v>
      </c>
      <c r="AV15" s="84">
        <v>0</v>
      </c>
      <c r="AW15" s="84">
        <v>0</v>
      </c>
      <c r="AX15" s="84">
        <v>0</v>
      </c>
      <c r="AY15" s="84">
        <v>0</v>
      </c>
      <c r="AZ15" s="84">
        <v>0</v>
      </c>
      <c r="BA15" s="84">
        <v>0</v>
      </c>
    </row>
    <row r="16" spans="1:53" x14ac:dyDescent="0.25">
      <c r="A16" s="97"/>
      <c r="B16" s="81" t="s">
        <v>123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84">
        <v>0</v>
      </c>
      <c r="AJ16" s="84">
        <v>0</v>
      </c>
      <c r="AK16" s="84">
        <v>0</v>
      </c>
      <c r="AL16" s="84">
        <v>0</v>
      </c>
      <c r="AM16" s="84">
        <v>0</v>
      </c>
      <c r="AN16" s="84">
        <v>0</v>
      </c>
      <c r="AO16" s="84">
        <v>0</v>
      </c>
      <c r="AP16" s="84">
        <v>0</v>
      </c>
      <c r="AQ16" s="84">
        <v>0</v>
      </c>
      <c r="AR16" s="84">
        <v>0</v>
      </c>
      <c r="AS16" s="84">
        <v>0</v>
      </c>
      <c r="AT16" s="84">
        <v>0</v>
      </c>
      <c r="AU16" s="84">
        <v>0</v>
      </c>
      <c r="AV16" s="84">
        <v>0</v>
      </c>
      <c r="AW16" s="84">
        <v>0</v>
      </c>
      <c r="AX16" s="84">
        <v>0</v>
      </c>
      <c r="AY16" s="84">
        <v>0</v>
      </c>
      <c r="AZ16" s="84">
        <v>0</v>
      </c>
      <c r="BA16" s="84">
        <v>0</v>
      </c>
    </row>
    <row r="17" spans="1:53" x14ac:dyDescent="0.25">
      <c r="A17" s="41"/>
      <c r="B17" s="6" t="s">
        <v>41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0</v>
      </c>
      <c r="S17" s="89">
        <v>0</v>
      </c>
      <c r="T17" s="89">
        <v>0</v>
      </c>
      <c r="U17" s="89">
        <v>0</v>
      </c>
      <c r="V17" s="89">
        <v>0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0</v>
      </c>
      <c r="AG17" s="89">
        <v>0</v>
      </c>
      <c r="AH17" s="89">
        <v>0</v>
      </c>
      <c r="AI17" s="90">
        <v>0</v>
      </c>
      <c r="AJ17" s="90">
        <v>0</v>
      </c>
      <c r="AK17" s="90">
        <v>0</v>
      </c>
      <c r="AL17" s="90">
        <v>0</v>
      </c>
      <c r="AM17" s="90">
        <v>0</v>
      </c>
      <c r="AN17" s="90">
        <v>0</v>
      </c>
      <c r="AO17" s="90">
        <v>0</v>
      </c>
      <c r="AP17" s="90">
        <v>0</v>
      </c>
      <c r="AQ17" s="90">
        <v>0</v>
      </c>
      <c r="AR17" s="90">
        <v>0</v>
      </c>
      <c r="AS17" s="90">
        <v>0</v>
      </c>
      <c r="AT17" s="90">
        <v>0</v>
      </c>
      <c r="AU17" s="90">
        <v>0</v>
      </c>
      <c r="AV17" s="90">
        <v>0</v>
      </c>
      <c r="AW17" s="90">
        <v>0</v>
      </c>
      <c r="AX17" s="90">
        <v>0</v>
      </c>
      <c r="AY17" s="90">
        <v>0</v>
      </c>
      <c r="AZ17" s="90">
        <v>0</v>
      </c>
      <c r="BA17" s="90">
        <v>0</v>
      </c>
    </row>
    <row r="18" spans="1:53" x14ac:dyDescent="0.25">
      <c r="A18" s="97" t="s">
        <v>156</v>
      </c>
      <c r="B18" s="81" t="s">
        <v>122</v>
      </c>
      <c r="C18" s="53">
        <v>2964267.3639380001</v>
      </c>
      <c r="D18" s="53">
        <v>2888843.8374720002</v>
      </c>
      <c r="E18" s="53">
        <v>2751142.991496</v>
      </c>
      <c r="F18" s="53">
        <v>2737532.590514</v>
      </c>
      <c r="G18" s="53">
        <v>2653101.6562339999</v>
      </c>
      <c r="H18" s="53">
        <v>2635338.5355469999</v>
      </c>
      <c r="I18" s="53">
        <v>2606262.8683934999</v>
      </c>
      <c r="J18" s="53">
        <v>2648493.1978279995</v>
      </c>
      <c r="K18" s="53">
        <v>2798673.262044</v>
      </c>
      <c r="L18" s="53">
        <v>2677457.6673000003</v>
      </c>
      <c r="M18" s="53">
        <v>1959270.38735</v>
      </c>
      <c r="N18" s="53">
        <v>1732414.2139679994</v>
      </c>
      <c r="O18" s="53">
        <v>1554457.68863</v>
      </c>
      <c r="P18" s="53">
        <v>1280836.5049932876</v>
      </c>
      <c r="Q18" s="53">
        <v>1098245.1363193425</v>
      </c>
      <c r="R18" s="53">
        <v>1110074.6356379178</v>
      </c>
      <c r="S18" s="53">
        <v>1058241.2487942465</v>
      </c>
      <c r="T18" s="53">
        <v>1012869.4979449863</v>
      </c>
      <c r="U18" s="53">
        <v>927918.50417731504</v>
      </c>
      <c r="V18" s="53">
        <v>854020.15563830128</v>
      </c>
      <c r="W18" s="53">
        <v>865521.6582758904</v>
      </c>
      <c r="X18" s="53">
        <v>739733.37835410947</v>
      </c>
      <c r="Y18" s="53">
        <v>754993.93712331506</v>
      </c>
      <c r="Z18" s="53">
        <v>771300.86947695888</v>
      </c>
      <c r="AA18" s="53">
        <v>750667.52170827391</v>
      </c>
      <c r="AB18" s="53">
        <v>768458.55127106851</v>
      </c>
      <c r="AC18" s="53">
        <v>820385.31003810966</v>
      </c>
      <c r="AD18" s="53">
        <v>848528.98275123292</v>
      </c>
      <c r="AE18" s="53">
        <v>843147.60597106861</v>
      </c>
      <c r="AF18" s="53">
        <v>854810.34690643824</v>
      </c>
      <c r="AG18" s="53">
        <v>902013.43051726033</v>
      </c>
      <c r="AH18" s="53">
        <v>962105.95803139731</v>
      </c>
      <c r="AI18" s="84">
        <v>934781.16010915069</v>
      </c>
      <c r="AJ18" s="84">
        <v>921145.57531876722</v>
      </c>
      <c r="AK18" s="84">
        <v>901839.54601235606</v>
      </c>
      <c r="AL18" s="84">
        <v>874915.21568117815</v>
      </c>
      <c r="AM18" s="84">
        <v>849213.10408189031</v>
      </c>
      <c r="AN18" s="84">
        <v>820761.65137361642</v>
      </c>
      <c r="AO18" s="84">
        <v>793329.61236309586</v>
      </c>
      <c r="AP18" s="84">
        <v>767319.5963842466</v>
      </c>
      <c r="AQ18" s="84">
        <v>741083.12377139716</v>
      </c>
      <c r="AR18" s="84">
        <v>737432.10066495882</v>
      </c>
      <c r="AS18" s="84">
        <v>733224.2389486027</v>
      </c>
      <c r="AT18" s="84">
        <v>729051.06005589035</v>
      </c>
      <c r="AU18" s="84">
        <v>725139.92513731506</v>
      </c>
      <c r="AV18" s="84">
        <v>721416.65149676718</v>
      </c>
      <c r="AW18" s="84">
        <v>717949.46416975348</v>
      </c>
      <c r="AX18" s="84">
        <v>714749.03464454797</v>
      </c>
      <c r="AY18" s="84">
        <v>711697.46139315073</v>
      </c>
      <c r="AZ18" s="84">
        <v>708962.18894761649</v>
      </c>
      <c r="BA18" s="84">
        <v>706053.64635813702</v>
      </c>
    </row>
    <row r="19" spans="1:53" x14ac:dyDescent="0.25">
      <c r="A19" s="97"/>
      <c r="B19" s="81" t="s">
        <v>37</v>
      </c>
      <c r="C19" s="53">
        <v>3374531.6213152055</v>
      </c>
      <c r="D19" s="53">
        <v>3588834.5849080272</v>
      </c>
      <c r="E19" s="53">
        <v>3790262.8948279293</v>
      </c>
      <c r="F19" s="53">
        <v>3879087.1870268388</v>
      </c>
      <c r="G19" s="53">
        <v>3751545.672447403</v>
      </c>
      <c r="H19" s="53">
        <v>3846292.3375428487</v>
      </c>
      <c r="I19" s="53">
        <v>3914571.6446804386</v>
      </c>
      <c r="J19" s="53">
        <v>3845450.278780356</v>
      </c>
      <c r="K19" s="53">
        <v>3707220.6518273973</v>
      </c>
      <c r="L19" s="53">
        <v>3607416.3132552602</v>
      </c>
      <c r="M19" s="53">
        <v>3611847.4042921369</v>
      </c>
      <c r="N19" s="53">
        <v>3760620.8553907666</v>
      </c>
      <c r="O19" s="53">
        <v>3457752.8187681367</v>
      </c>
      <c r="P19" s="53">
        <v>3184262.628846575</v>
      </c>
      <c r="Q19" s="53">
        <v>2913287.9912029309</v>
      </c>
      <c r="R19" s="53">
        <v>2637630.3205309864</v>
      </c>
      <c r="S19" s="53">
        <v>2555517.2019118634</v>
      </c>
      <c r="T19" s="53">
        <v>2800656.4454093152</v>
      </c>
      <c r="U19" s="53">
        <v>2633767.1569931507</v>
      </c>
      <c r="V19" s="53">
        <v>2456754.9663570412</v>
      </c>
      <c r="W19" s="53">
        <v>2391097.3333535064</v>
      </c>
      <c r="X19" s="53">
        <v>2494614.4294991507</v>
      </c>
      <c r="Y19" s="53">
        <v>2426228.2135335887</v>
      </c>
      <c r="Z19" s="53">
        <v>2466414.0411397805</v>
      </c>
      <c r="AA19" s="53">
        <v>2454252.7663843562</v>
      </c>
      <c r="AB19" s="53">
        <v>2344866.518480822</v>
      </c>
      <c r="AC19" s="53">
        <v>2349515.9532068768</v>
      </c>
      <c r="AD19" s="53">
        <v>2261590.685722712</v>
      </c>
      <c r="AE19" s="53">
        <v>2233860.9946999177</v>
      </c>
      <c r="AF19" s="53">
        <v>2150992.7161799725</v>
      </c>
      <c r="AG19" s="53">
        <v>2158017.4890811509</v>
      </c>
      <c r="AH19" s="53">
        <v>2135802.9628258902</v>
      </c>
      <c r="AI19" s="84">
        <v>2148139.1539849588</v>
      </c>
      <c r="AJ19" s="84">
        <v>2214633.5813116441</v>
      </c>
      <c r="AK19" s="84">
        <v>2263614.7423969591</v>
      </c>
      <c r="AL19" s="84">
        <v>2310684.5646259179</v>
      </c>
      <c r="AM19" s="84">
        <v>2238162.7098513423</v>
      </c>
      <c r="AN19" s="84">
        <v>2165988.4442334799</v>
      </c>
      <c r="AO19" s="84">
        <v>2094686.780322575</v>
      </c>
      <c r="AP19" s="84">
        <v>2024857.8347120001</v>
      </c>
      <c r="AQ19" s="84">
        <v>1956501.6110607395</v>
      </c>
      <c r="AR19" s="84">
        <v>1941792.9253956166</v>
      </c>
      <c r="AS19" s="84">
        <v>1926542.1324194795</v>
      </c>
      <c r="AT19" s="84">
        <v>1911424.293334164</v>
      </c>
      <c r="AU19" s="84">
        <v>1896289.3955981913</v>
      </c>
      <c r="AV19" s="84">
        <v>1881362.474948904</v>
      </c>
      <c r="AW19" s="84">
        <v>1866493.5133603562</v>
      </c>
      <c r="AX19" s="84">
        <v>1851682.4931275342</v>
      </c>
      <c r="AY19" s="84">
        <v>1837004.4519270957</v>
      </c>
      <c r="AZ19" s="84">
        <v>1822384.3475270681</v>
      </c>
      <c r="BA19" s="84">
        <v>1807747.2100793424</v>
      </c>
    </row>
    <row r="20" spans="1:53" x14ac:dyDescent="0.25">
      <c r="A20" s="97"/>
      <c r="B20" s="81" t="s">
        <v>2</v>
      </c>
      <c r="C20" s="53">
        <v>323748.69130000001</v>
      </c>
      <c r="D20" s="53">
        <v>325552.42950000003</v>
      </c>
      <c r="E20" s="53">
        <v>359055.25320000004</v>
      </c>
      <c r="F20" s="53">
        <v>380677.57440000004</v>
      </c>
      <c r="G20" s="53">
        <v>368710.94430000003</v>
      </c>
      <c r="H20" s="53">
        <v>396050.35690000001</v>
      </c>
      <c r="I20" s="53">
        <v>409684.0478</v>
      </c>
      <c r="J20" s="53">
        <v>449750.28620000003</v>
      </c>
      <c r="K20" s="53">
        <v>477636.49859999999</v>
      </c>
      <c r="L20" s="53">
        <v>480407.88860000006</v>
      </c>
      <c r="M20" s="53">
        <v>520141.96990000003</v>
      </c>
      <c r="N20" s="53">
        <v>545031.86060000001</v>
      </c>
      <c r="O20" s="53">
        <v>563241.701</v>
      </c>
      <c r="P20" s="53">
        <v>605214.29169999994</v>
      </c>
      <c r="Q20" s="53">
        <v>607126.72810000007</v>
      </c>
      <c r="R20" s="53">
        <v>481717.41899999994</v>
      </c>
      <c r="S20" s="53">
        <v>348821.51770000003</v>
      </c>
      <c r="T20" s="53">
        <v>220554.94480000003</v>
      </c>
      <c r="U20" s="53">
        <v>178338.85910000003</v>
      </c>
      <c r="V20" s="53">
        <v>165195.7384</v>
      </c>
      <c r="W20" s="53">
        <v>126863.48160000001</v>
      </c>
      <c r="X20" s="53">
        <v>109642.8805</v>
      </c>
      <c r="Y20" s="53">
        <v>100030.96790000002</v>
      </c>
      <c r="Z20" s="53">
        <v>99682.747299999988</v>
      </c>
      <c r="AA20" s="53">
        <v>96790.993200000012</v>
      </c>
      <c r="AB20" s="53">
        <v>93534.12969999999</v>
      </c>
      <c r="AC20" s="53">
        <v>88550.816399999996</v>
      </c>
      <c r="AD20" s="53">
        <v>89223.048299999995</v>
      </c>
      <c r="AE20" s="53">
        <v>100659.85600000001</v>
      </c>
      <c r="AF20" s="53">
        <v>85139.2641</v>
      </c>
      <c r="AG20" s="53">
        <v>94224.891359999994</v>
      </c>
      <c r="AH20" s="53">
        <v>92875.913320000007</v>
      </c>
      <c r="AI20" s="84">
        <v>85244.410358652502</v>
      </c>
      <c r="AJ20" s="84">
        <v>91952.81079843358</v>
      </c>
      <c r="AK20" s="84">
        <v>96045.647639286879</v>
      </c>
      <c r="AL20" s="84">
        <v>98032.273857207052</v>
      </c>
      <c r="AM20" s="84">
        <v>99641.043352429202</v>
      </c>
      <c r="AN20" s="84">
        <v>101254.91907425231</v>
      </c>
      <c r="AO20" s="84">
        <v>102296.08709161002</v>
      </c>
      <c r="AP20" s="84">
        <v>103463.3802097853</v>
      </c>
      <c r="AQ20" s="84">
        <v>104809.70537334368</v>
      </c>
      <c r="AR20" s="84">
        <v>111628.82560667281</v>
      </c>
      <c r="AS20" s="84">
        <v>118172.31555460001</v>
      </c>
      <c r="AT20" s="84">
        <v>123411.42121672977</v>
      </c>
      <c r="AU20" s="84">
        <v>129491.65407680415</v>
      </c>
      <c r="AV20" s="84">
        <v>135500.47911531094</v>
      </c>
      <c r="AW20" s="84">
        <v>141377.06074503704</v>
      </c>
      <c r="AX20" s="84">
        <v>146922.70902613678</v>
      </c>
      <c r="AY20" s="84">
        <v>152224.632189667</v>
      </c>
      <c r="AZ20" s="84">
        <v>157462.04806251029</v>
      </c>
      <c r="BA20" s="84">
        <v>162725.01740001494</v>
      </c>
    </row>
    <row r="21" spans="1:53" x14ac:dyDescent="0.25">
      <c r="A21" s="97"/>
      <c r="B21" s="81" t="s">
        <v>3</v>
      </c>
      <c r="C21" s="53">
        <v>93005.039520000006</v>
      </c>
      <c r="D21" s="53">
        <v>88918.094159999993</v>
      </c>
      <c r="E21" s="53">
        <v>85404.599369999996</v>
      </c>
      <c r="F21" s="53">
        <v>90469.480993999998</v>
      </c>
      <c r="G21" s="53">
        <v>87375.397583999991</v>
      </c>
      <c r="H21" s="53">
        <v>83499.276966000005</v>
      </c>
      <c r="I21" s="53">
        <v>80608.008596</v>
      </c>
      <c r="J21" s="53">
        <v>80181.93089399999</v>
      </c>
      <c r="K21" s="53">
        <v>83712.110558</v>
      </c>
      <c r="L21" s="53">
        <v>79621.651295999996</v>
      </c>
      <c r="M21" s="53">
        <v>78501.232128000003</v>
      </c>
      <c r="N21" s="53">
        <v>82083.561845999997</v>
      </c>
      <c r="O21" s="53">
        <v>85665.564996000001</v>
      </c>
      <c r="P21" s="53">
        <v>86046.100998000009</v>
      </c>
      <c r="Q21" s="53">
        <v>89411.025198000003</v>
      </c>
      <c r="R21" s="53">
        <v>55532.979749999999</v>
      </c>
      <c r="S21" s="53">
        <v>43612.100599999998</v>
      </c>
      <c r="T21" s="53">
        <v>32229.996310000002</v>
      </c>
      <c r="U21" s="53">
        <v>24928.464299999996</v>
      </c>
      <c r="V21" s="53">
        <v>18538.337209999998</v>
      </c>
      <c r="W21" s="53">
        <v>19276.032899999998</v>
      </c>
      <c r="X21" s="53">
        <v>14676.423269999999</v>
      </c>
      <c r="Y21" s="53">
        <v>13015.461719999999</v>
      </c>
      <c r="Z21" s="53">
        <v>13963.684159999999</v>
      </c>
      <c r="AA21" s="53">
        <v>17441.76755</v>
      </c>
      <c r="AB21" s="53">
        <v>13545.199779999999</v>
      </c>
      <c r="AC21" s="53">
        <v>11980.09065</v>
      </c>
      <c r="AD21" s="53">
        <v>10972.781860000001</v>
      </c>
      <c r="AE21" s="53">
        <v>21242.15165</v>
      </c>
      <c r="AF21" s="53">
        <v>19736.923050000001</v>
      </c>
      <c r="AG21" s="53">
        <v>21447.649989999998</v>
      </c>
      <c r="AH21" s="53">
        <v>135685.72334999999</v>
      </c>
      <c r="AI21" s="84">
        <v>118609.06739999999</v>
      </c>
      <c r="AJ21" s="84">
        <v>100632.01435999999</v>
      </c>
      <c r="AK21" s="84">
        <v>89691.148840000009</v>
      </c>
      <c r="AL21" s="84">
        <v>78744.756179999997</v>
      </c>
      <c r="AM21" s="84">
        <v>66339.248970000001</v>
      </c>
      <c r="AN21" s="84">
        <v>53789.571599999996</v>
      </c>
      <c r="AO21" s="84">
        <v>41197.400579999994</v>
      </c>
      <c r="AP21" s="84">
        <v>28479.643220000002</v>
      </c>
      <c r="AQ21" s="84">
        <v>15748.14892</v>
      </c>
      <c r="AR21" s="84">
        <v>15743.990360000002</v>
      </c>
      <c r="AS21" s="84">
        <v>15737.504059999999</v>
      </c>
      <c r="AT21" s="84">
        <v>15718.242869999998</v>
      </c>
      <c r="AU21" s="84">
        <v>15691.298500000001</v>
      </c>
      <c r="AV21" s="84">
        <v>15661.047530000002</v>
      </c>
      <c r="AW21" s="84">
        <v>15625.780990000003</v>
      </c>
      <c r="AX21" s="84">
        <v>15586.756589999999</v>
      </c>
      <c r="AY21" s="84">
        <v>12315.707979999999</v>
      </c>
      <c r="AZ21" s="84">
        <v>12277.6348</v>
      </c>
      <c r="BA21" s="84">
        <v>12235.45492</v>
      </c>
    </row>
    <row r="22" spans="1:53" x14ac:dyDescent="0.25">
      <c r="A22" s="97"/>
      <c r="B22" s="81" t="s">
        <v>4</v>
      </c>
      <c r="C22" s="53">
        <v>437261.0515</v>
      </c>
      <c r="D22" s="53">
        <v>423388.35248</v>
      </c>
      <c r="E22" s="53">
        <v>416236.13143000001</v>
      </c>
      <c r="F22" s="53">
        <v>422513.76942000003</v>
      </c>
      <c r="G22" s="53">
        <v>390934.84453999996</v>
      </c>
      <c r="H22" s="53">
        <v>349813.88941</v>
      </c>
      <c r="I22" s="53">
        <v>317589.76436999999</v>
      </c>
      <c r="J22" s="53">
        <v>289569.93929000001</v>
      </c>
      <c r="K22" s="53">
        <v>273841.82793000003</v>
      </c>
      <c r="L22" s="53">
        <v>233969.71837000002</v>
      </c>
      <c r="M22" s="53">
        <v>230619.47210000001</v>
      </c>
      <c r="N22" s="53">
        <v>220982.68935</v>
      </c>
      <c r="O22" s="53">
        <v>236174.24685000003</v>
      </c>
      <c r="P22" s="53">
        <v>236474.57225</v>
      </c>
      <c r="Q22" s="53">
        <v>219113.38916000002</v>
      </c>
      <c r="R22" s="53">
        <v>225237.69721000001</v>
      </c>
      <c r="S22" s="53">
        <v>249126.98497000002</v>
      </c>
      <c r="T22" s="53">
        <v>264303.83535000001</v>
      </c>
      <c r="U22" s="53">
        <v>189417.78911000001</v>
      </c>
      <c r="V22" s="53">
        <v>127539.30379000001</v>
      </c>
      <c r="W22" s="53">
        <v>131032.41318</v>
      </c>
      <c r="X22" s="53">
        <v>102825.81971000001</v>
      </c>
      <c r="Y22" s="53">
        <v>81299.579200000007</v>
      </c>
      <c r="Z22" s="53">
        <v>80800.963820000004</v>
      </c>
      <c r="AA22" s="53">
        <v>70732.302129999996</v>
      </c>
      <c r="AB22" s="53">
        <v>56392.359539999998</v>
      </c>
      <c r="AC22" s="53">
        <v>50417.388230000004</v>
      </c>
      <c r="AD22" s="53">
        <v>46928.686080000007</v>
      </c>
      <c r="AE22" s="53">
        <v>47453.299140000003</v>
      </c>
      <c r="AF22" s="53">
        <v>45441.559980000005</v>
      </c>
      <c r="AG22" s="53">
        <v>51430.344069999999</v>
      </c>
      <c r="AH22" s="53">
        <v>53821.537680000009</v>
      </c>
      <c r="AI22" s="84">
        <v>53067.363950000006</v>
      </c>
      <c r="AJ22" s="84">
        <v>50057.990890000001</v>
      </c>
      <c r="AK22" s="84">
        <v>46982.009610000001</v>
      </c>
      <c r="AL22" s="84">
        <v>46345.928049999995</v>
      </c>
      <c r="AM22" s="84">
        <v>45394.983680000005</v>
      </c>
      <c r="AN22" s="84">
        <v>43997.560389999999</v>
      </c>
      <c r="AO22" s="84">
        <v>41379.202060000011</v>
      </c>
      <c r="AP22" s="84">
        <v>40007.2906</v>
      </c>
      <c r="AQ22" s="84">
        <v>38587.346290000001</v>
      </c>
      <c r="AR22" s="84">
        <v>38520.119160000009</v>
      </c>
      <c r="AS22" s="84">
        <v>38452.29206</v>
      </c>
      <c r="AT22" s="84">
        <v>37573.625670000001</v>
      </c>
      <c r="AU22" s="84">
        <v>37429.701840000002</v>
      </c>
      <c r="AV22" s="84">
        <v>37277.808810000002</v>
      </c>
      <c r="AW22" s="84">
        <v>37126.949769999999</v>
      </c>
      <c r="AX22" s="84">
        <v>36973.03469</v>
      </c>
      <c r="AY22" s="84">
        <v>34948.077980000002</v>
      </c>
      <c r="AZ22" s="84">
        <v>34786.844390000006</v>
      </c>
      <c r="BA22" s="84">
        <v>34616.614410000002</v>
      </c>
    </row>
    <row r="23" spans="1:53" x14ac:dyDescent="0.25">
      <c r="A23" s="97"/>
      <c r="B23" s="81" t="s">
        <v>11</v>
      </c>
      <c r="C23" s="53">
        <v>169468.79019999999</v>
      </c>
      <c r="D23" s="53">
        <v>153749.196</v>
      </c>
      <c r="E23" s="53">
        <v>166601.59999999998</v>
      </c>
      <c r="F23" s="53">
        <v>109639.11903999999</v>
      </c>
      <c r="G23" s="53">
        <v>127720.24236999999</v>
      </c>
      <c r="H23" s="53">
        <v>126461.5775</v>
      </c>
      <c r="I23" s="53">
        <v>129213.01411999999</v>
      </c>
      <c r="J23" s="53">
        <v>146298.29074999999</v>
      </c>
      <c r="K23" s="53">
        <v>152309.11928000001</v>
      </c>
      <c r="L23" s="53">
        <v>132855.95499999999</v>
      </c>
      <c r="M23" s="53">
        <v>116041.1044</v>
      </c>
      <c r="N23" s="53">
        <v>104753.03599999999</v>
      </c>
      <c r="O23" s="53">
        <v>99011.821500000005</v>
      </c>
      <c r="P23" s="53">
        <v>95246.263000000006</v>
      </c>
      <c r="Q23" s="53">
        <v>87172.112999999998</v>
      </c>
      <c r="R23" s="53">
        <v>68066.573199999999</v>
      </c>
      <c r="S23" s="53">
        <v>48811.270400000001</v>
      </c>
      <c r="T23" s="53">
        <v>26827.174800000001</v>
      </c>
      <c r="U23" s="53">
        <v>14851.3377</v>
      </c>
      <c r="V23" s="53">
        <v>7054.6</v>
      </c>
      <c r="W23" s="53">
        <v>0</v>
      </c>
      <c r="X23" s="53">
        <v>0</v>
      </c>
      <c r="Y23" s="53">
        <v>0</v>
      </c>
      <c r="Z23" s="53">
        <v>183441.78929999997</v>
      </c>
      <c r="AA23" s="53">
        <v>161085.6231</v>
      </c>
      <c r="AB23" s="53">
        <v>165691.14630000002</v>
      </c>
      <c r="AC23" s="53">
        <v>159444.52965000001</v>
      </c>
      <c r="AD23" s="53">
        <v>167396.299</v>
      </c>
      <c r="AE23" s="53">
        <v>165128.35730000003</v>
      </c>
      <c r="AF23" s="53">
        <v>121677.95220000001</v>
      </c>
      <c r="AG23" s="53">
        <v>109161.93550000001</v>
      </c>
      <c r="AH23" s="53">
        <v>0</v>
      </c>
      <c r="AI23" s="84">
        <v>0</v>
      </c>
      <c r="AJ23" s="84">
        <v>10961.754650000001</v>
      </c>
      <c r="AK23" s="84">
        <v>10978.994000000001</v>
      </c>
      <c r="AL23" s="84">
        <v>10996.2333</v>
      </c>
      <c r="AM23" s="84">
        <v>11013.472650000002</v>
      </c>
      <c r="AN23" s="84">
        <v>11030.712</v>
      </c>
      <c r="AO23" s="84">
        <v>11047.951350000001</v>
      </c>
      <c r="AP23" s="84">
        <v>11065.19065</v>
      </c>
      <c r="AQ23" s="84">
        <v>11082.43</v>
      </c>
      <c r="AR23" s="84">
        <v>11082.43</v>
      </c>
      <c r="AS23" s="84">
        <v>11082.43</v>
      </c>
      <c r="AT23" s="84">
        <v>11082.43</v>
      </c>
      <c r="AU23" s="84">
        <v>11082.43</v>
      </c>
      <c r="AV23" s="84">
        <v>11082.43</v>
      </c>
      <c r="AW23" s="84">
        <v>11082.43</v>
      </c>
      <c r="AX23" s="84">
        <v>11082.43</v>
      </c>
      <c r="AY23" s="84">
        <v>11082.43</v>
      </c>
      <c r="AZ23" s="84">
        <v>11082.43</v>
      </c>
      <c r="BA23" s="84">
        <v>11082.43</v>
      </c>
    </row>
    <row r="24" spans="1:53" x14ac:dyDescent="0.25">
      <c r="A24" s="97"/>
      <c r="B24" s="81" t="s">
        <v>224</v>
      </c>
      <c r="C24" s="53">
        <v>78502.373990000007</v>
      </c>
      <c r="D24" s="53">
        <v>70247.300029999999</v>
      </c>
      <c r="E24" s="53">
        <v>71084.796119999999</v>
      </c>
      <c r="F24" s="53">
        <v>78608.551530000012</v>
      </c>
      <c r="G24" s="53">
        <v>100733.46007999999</v>
      </c>
      <c r="H24" s="53">
        <v>83512.232250000001</v>
      </c>
      <c r="I24" s="53">
        <v>93444.174729999999</v>
      </c>
      <c r="J24" s="53">
        <v>79684.099619999994</v>
      </c>
      <c r="K24" s="53">
        <v>72885.929330000014</v>
      </c>
      <c r="L24" s="53">
        <v>75397.982860000004</v>
      </c>
      <c r="M24" s="53">
        <v>76107.246899999998</v>
      </c>
      <c r="N24" s="53">
        <v>77173.606269999989</v>
      </c>
      <c r="O24" s="53">
        <v>104564.14825999999</v>
      </c>
      <c r="P24" s="53">
        <v>127249.57465999998</v>
      </c>
      <c r="Q24" s="53">
        <v>129235.21357999998</v>
      </c>
      <c r="R24" s="53">
        <v>127897.04178999999</v>
      </c>
      <c r="S24" s="53">
        <v>121201.71949999998</v>
      </c>
      <c r="T24" s="53">
        <v>114647.45655</v>
      </c>
      <c r="U24" s="53">
        <v>119613.37737</v>
      </c>
      <c r="V24" s="53">
        <v>110170.97537</v>
      </c>
      <c r="W24" s="53">
        <v>113539.61442999999</v>
      </c>
      <c r="X24" s="53">
        <v>116067.68718000001</v>
      </c>
      <c r="Y24" s="53">
        <v>117723.45754</v>
      </c>
      <c r="Z24" s="53">
        <v>99766.068679999997</v>
      </c>
      <c r="AA24" s="53">
        <v>101389.73097</v>
      </c>
      <c r="AB24" s="53">
        <v>102829.2037</v>
      </c>
      <c r="AC24" s="53">
        <v>105576.05446999999</v>
      </c>
      <c r="AD24" s="53">
        <v>106591.48274000001</v>
      </c>
      <c r="AE24" s="53">
        <v>109265.54479999999</v>
      </c>
      <c r="AF24" s="53">
        <v>115198.39160999999</v>
      </c>
      <c r="AG24" s="53">
        <v>123878.94209999999</v>
      </c>
      <c r="AH24" s="53">
        <v>127082.43205</v>
      </c>
      <c r="AI24" s="84">
        <v>127837.08013</v>
      </c>
      <c r="AJ24" s="84">
        <v>129951.80388999998</v>
      </c>
      <c r="AK24" s="84">
        <v>130050.89788</v>
      </c>
      <c r="AL24" s="84">
        <v>129246.5814</v>
      </c>
      <c r="AM24" s="84">
        <v>128133.68083</v>
      </c>
      <c r="AN24" s="84">
        <v>126688.2917</v>
      </c>
      <c r="AO24" s="84">
        <v>125435.67666999999</v>
      </c>
      <c r="AP24" s="84">
        <v>124303.21986</v>
      </c>
      <c r="AQ24" s="84">
        <v>123177.8324</v>
      </c>
      <c r="AR24" s="84">
        <v>121725.10846999999</v>
      </c>
      <c r="AS24" s="84">
        <v>120204.48512</v>
      </c>
      <c r="AT24" s="84">
        <v>118740.35081</v>
      </c>
      <c r="AU24" s="84">
        <v>117304.59279999998</v>
      </c>
      <c r="AV24" s="84">
        <v>115923.66446</v>
      </c>
      <c r="AW24" s="84">
        <v>114596.57587999999</v>
      </c>
      <c r="AX24" s="84">
        <v>113335.58007</v>
      </c>
      <c r="AY24" s="84">
        <v>112073.6329</v>
      </c>
      <c r="AZ24" s="84">
        <v>110902.33759</v>
      </c>
      <c r="BA24" s="84">
        <v>109703.19174000001</v>
      </c>
    </row>
    <row r="25" spans="1:53" x14ac:dyDescent="0.25">
      <c r="A25" s="97"/>
      <c r="B25" s="81" t="s">
        <v>254</v>
      </c>
      <c r="C25" s="53">
        <v>5107.2422200000001</v>
      </c>
      <c r="D25" s="53">
        <v>4482.2435599999999</v>
      </c>
      <c r="E25" s="53">
        <v>6554.6178999999993</v>
      </c>
      <c r="F25" s="53">
        <v>5411.2166099999995</v>
      </c>
      <c r="G25" s="53">
        <v>6862.0057300000008</v>
      </c>
      <c r="H25" s="53">
        <v>7561.2793800000009</v>
      </c>
      <c r="I25" s="53">
        <v>6664.7615000000005</v>
      </c>
      <c r="J25" s="53">
        <v>6896.7260700000006</v>
      </c>
      <c r="K25" s="53">
        <v>5321.7510300000004</v>
      </c>
      <c r="L25" s="53">
        <v>5627.4544999999998</v>
      </c>
      <c r="M25" s="53">
        <v>5134.5347599999996</v>
      </c>
      <c r="N25" s="53">
        <v>4159.0755600000002</v>
      </c>
      <c r="O25" s="53">
        <v>8096.77934</v>
      </c>
      <c r="P25" s="53">
        <v>10576.485119999999</v>
      </c>
      <c r="Q25" s="53">
        <v>9880.8027600000005</v>
      </c>
      <c r="R25" s="53">
        <v>17665.721440000001</v>
      </c>
      <c r="S25" s="53">
        <v>9882.8622199999991</v>
      </c>
      <c r="T25" s="53">
        <v>9718.5290499999992</v>
      </c>
      <c r="U25" s="53">
        <v>13399.537179999999</v>
      </c>
      <c r="V25" s="53">
        <v>10674.497079999999</v>
      </c>
      <c r="W25" s="53">
        <v>12497.241529999998</v>
      </c>
      <c r="X25" s="53">
        <v>17576.868549999999</v>
      </c>
      <c r="Y25" s="53">
        <v>14208.349920000001</v>
      </c>
      <c r="Z25" s="53">
        <v>5031.1059500000001</v>
      </c>
      <c r="AA25" s="53">
        <v>3845.30465</v>
      </c>
      <c r="AB25" s="53">
        <v>5060.1784200000002</v>
      </c>
      <c r="AC25" s="53">
        <v>6966.4914100000005</v>
      </c>
      <c r="AD25" s="53">
        <v>5731.8365400000002</v>
      </c>
      <c r="AE25" s="53">
        <v>6797.9530100000002</v>
      </c>
      <c r="AF25" s="53">
        <v>7560.8518099999992</v>
      </c>
      <c r="AG25" s="53">
        <v>7269.6512400000011</v>
      </c>
      <c r="AH25" s="53">
        <v>6795.7389899999998</v>
      </c>
      <c r="AI25" s="84">
        <v>9223.0183800000013</v>
      </c>
      <c r="AJ25" s="84">
        <v>9223.0183800000013</v>
      </c>
      <c r="AK25" s="84">
        <v>9223.0183800000013</v>
      </c>
      <c r="AL25" s="84">
        <v>9223.0183800000013</v>
      </c>
      <c r="AM25" s="84">
        <v>9223.0183800000013</v>
      </c>
      <c r="AN25" s="84">
        <v>9223.0183800000013</v>
      </c>
      <c r="AO25" s="84">
        <v>9223.0183800000013</v>
      </c>
      <c r="AP25" s="84">
        <v>9223.0183800000013</v>
      </c>
      <c r="AQ25" s="84">
        <v>9223.0183800000013</v>
      </c>
      <c r="AR25" s="84">
        <v>9223.0183800000013</v>
      </c>
      <c r="AS25" s="84">
        <v>9223.0183800000013</v>
      </c>
      <c r="AT25" s="84">
        <v>9223.0183800000013</v>
      </c>
      <c r="AU25" s="84">
        <v>9223.0183800000013</v>
      </c>
      <c r="AV25" s="84">
        <v>9223.0183800000013</v>
      </c>
      <c r="AW25" s="84">
        <v>9223.0183800000013</v>
      </c>
      <c r="AX25" s="84">
        <v>9223.0183800000013</v>
      </c>
      <c r="AY25" s="84">
        <v>9223.0183800000013</v>
      </c>
      <c r="AZ25" s="84">
        <v>9223.0183800000013</v>
      </c>
      <c r="BA25" s="84">
        <v>9223.0183800000013</v>
      </c>
    </row>
    <row r="26" spans="1:53" x14ac:dyDescent="0.25">
      <c r="A26" s="97"/>
      <c r="B26" s="81" t="s">
        <v>9</v>
      </c>
      <c r="C26" s="53">
        <v>76557.992939999996</v>
      </c>
      <c r="D26" s="53">
        <v>80946.476519999997</v>
      </c>
      <c r="E26" s="53">
        <v>87589.588319999995</v>
      </c>
      <c r="F26" s="53">
        <v>92209.019759999996</v>
      </c>
      <c r="G26" s="53">
        <v>98283.539640000003</v>
      </c>
      <c r="H26" s="53">
        <v>95422.482480000006</v>
      </c>
      <c r="I26" s="53">
        <v>91141.288679999998</v>
      </c>
      <c r="J26" s="53">
        <v>93699.261240000007</v>
      </c>
      <c r="K26" s="53">
        <v>100242.558</v>
      </c>
      <c r="L26" s="53">
        <v>108667.96677999999</v>
      </c>
      <c r="M26" s="53">
        <v>106606.93160000001</v>
      </c>
      <c r="N26" s="53">
        <v>108493.4025</v>
      </c>
      <c r="O26" s="53">
        <v>236021.31455999997</v>
      </c>
      <c r="P26" s="53">
        <v>238423.76277</v>
      </c>
      <c r="Q26" s="53">
        <v>247667.15184000004</v>
      </c>
      <c r="R26" s="53">
        <v>212989.84676000001</v>
      </c>
      <c r="S26" s="53">
        <v>191365.35654000001</v>
      </c>
      <c r="T26" s="53">
        <v>199722.55978000001</v>
      </c>
      <c r="U26" s="53">
        <v>198226.6557</v>
      </c>
      <c r="V26" s="53">
        <v>190905.76028999998</v>
      </c>
      <c r="W26" s="53">
        <v>199572.09270000001</v>
      </c>
      <c r="X26" s="53">
        <v>185674.89923000001</v>
      </c>
      <c r="Y26" s="53">
        <v>183766.76961999998</v>
      </c>
      <c r="Z26" s="53">
        <v>160656.12169000003</v>
      </c>
      <c r="AA26" s="53">
        <v>154301.43530000001</v>
      </c>
      <c r="AB26" s="53">
        <v>154590.53932999997</v>
      </c>
      <c r="AC26" s="53">
        <v>160683.92465999999</v>
      </c>
      <c r="AD26" s="53">
        <v>154067.75643000001</v>
      </c>
      <c r="AE26" s="53">
        <v>159306.11572</v>
      </c>
      <c r="AF26" s="53">
        <v>163100.09490999996</v>
      </c>
      <c r="AG26" s="53">
        <v>162711.55256999997</v>
      </c>
      <c r="AH26" s="53">
        <v>157437.96151000002</v>
      </c>
      <c r="AI26" s="84">
        <v>176632.97046000001</v>
      </c>
      <c r="AJ26" s="84">
        <v>180249.20011999999</v>
      </c>
      <c r="AK26" s="84">
        <v>183593.69916000002</v>
      </c>
      <c r="AL26" s="84">
        <v>186628.62050000002</v>
      </c>
      <c r="AM26" s="84">
        <v>189359.88691</v>
      </c>
      <c r="AN26" s="84">
        <v>191793.88919000002</v>
      </c>
      <c r="AO26" s="84">
        <v>193970.89543999999</v>
      </c>
      <c r="AP26" s="84">
        <v>195943.37674000001</v>
      </c>
      <c r="AQ26" s="84">
        <v>197742.47363999998</v>
      </c>
      <c r="AR26" s="84">
        <v>196986.62323000003</v>
      </c>
      <c r="AS26" s="84">
        <v>196108.69932000001</v>
      </c>
      <c r="AT26" s="84">
        <v>195122.62314999997</v>
      </c>
      <c r="AU26" s="84">
        <v>194052.79512000002</v>
      </c>
      <c r="AV26" s="84">
        <v>192922.89261000001</v>
      </c>
      <c r="AW26" s="84">
        <v>191745.15755999996</v>
      </c>
      <c r="AX26" s="84">
        <v>190531.46661</v>
      </c>
      <c r="AY26" s="84">
        <v>189282.80547999998</v>
      </c>
      <c r="AZ26" s="84">
        <v>188021.05192</v>
      </c>
      <c r="BA26" s="84">
        <v>186736.28269000002</v>
      </c>
    </row>
    <row r="27" spans="1:53" x14ac:dyDescent="0.25">
      <c r="A27" s="5"/>
      <c r="B27" s="81" t="s">
        <v>123</v>
      </c>
      <c r="C27" s="53">
        <v>18607.850000000002</v>
      </c>
      <c r="D27" s="53">
        <v>20189.650000000001</v>
      </c>
      <c r="E27" s="53">
        <v>19432.150000000001</v>
      </c>
      <c r="F27" s="53">
        <v>22625.1</v>
      </c>
      <c r="G27" s="53">
        <v>23216.534800000001</v>
      </c>
      <c r="H27" s="53">
        <v>25198.933999999997</v>
      </c>
      <c r="I27" s="53">
        <v>19426.45</v>
      </c>
      <c r="J27" s="53">
        <v>21590.500000000004</v>
      </c>
      <c r="K27" s="53">
        <v>20702.111700000001</v>
      </c>
      <c r="L27" s="53">
        <v>21238.198350000002</v>
      </c>
      <c r="M27" s="53">
        <v>18736.363499999999</v>
      </c>
      <c r="N27" s="53">
        <v>20410.801600000006</v>
      </c>
      <c r="O27" s="53">
        <v>41702.094400000002</v>
      </c>
      <c r="P27" s="53">
        <v>33766.656900000002</v>
      </c>
      <c r="Q27" s="53">
        <v>38474.02810000001</v>
      </c>
      <c r="R27" s="53">
        <v>39223.232580000004</v>
      </c>
      <c r="S27" s="53">
        <v>32955.413919999999</v>
      </c>
      <c r="T27" s="53">
        <v>28560.707920000001</v>
      </c>
      <c r="U27" s="53">
        <v>31895.876700000004</v>
      </c>
      <c r="V27" s="53">
        <v>34229.012719999999</v>
      </c>
      <c r="W27" s="53">
        <v>29033.89014</v>
      </c>
      <c r="X27" s="53">
        <v>25650.70652</v>
      </c>
      <c r="Y27" s="53">
        <v>32746.41806</v>
      </c>
      <c r="Z27" s="53">
        <v>21117.865670000003</v>
      </c>
      <c r="AA27" s="53">
        <v>18257.883620000001</v>
      </c>
      <c r="AB27" s="53">
        <v>18038.46963</v>
      </c>
      <c r="AC27" s="53">
        <v>20146.08481</v>
      </c>
      <c r="AD27" s="53">
        <v>20031.681770000003</v>
      </c>
      <c r="AE27" s="53">
        <v>19280.77131</v>
      </c>
      <c r="AF27" s="53">
        <v>19594.691329999998</v>
      </c>
      <c r="AG27" s="53">
        <v>19513.20264</v>
      </c>
      <c r="AH27" s="53">
        <v>12492.86052</v>
      </c>
      <c r="AI27" s="84">
        <v>12492.86052</v>
      </c>
      <c r="AJ27" s="84">
        <v>12492.86052</v>
      </c>
      <c r="AK27" s="84">
        <v>12492.86052</v>
      </c>
      <c r="AL27" s="84">
        <v>12492.86052</v>
      </c>
      <c r="AM27" s="84">
        <v>12492.86052</v>
      </c>
      <c r="AN27" s="84">
        <v>12492.86052</v>
      </c>
      <c r="AO27" s="84">
        <v>12492.86052</v>
      </c>
      <c r="AP27" s="84">
        <v>12492.86052</v>
      </c>
      <c r="AQ27" s="84">
        <v>12492.86052</v>
      </c>
      <c r="AR27" s="84">
        <v>12492.86052</v>
      </c>
      <c r="AS27" s="84">
        <v>12492.86052</v>
      </c>
      <c r="AT27" s="84">
        <v>12492.86052</v>
      </c>
      <c r="AU27" s="84">
        <v>12492.86052</v>
      </c>
      <c r="AV27" s="84">
        <v>12492.86052</v>
      </c>
      <c r="AW27" s="84">
        <v>12492.86052</v>
      </c>
      <c r="AX27" s="84">
        <v>12492.86052</v>
      </c>
      <c r="AY27" s="84">
        <v>12492.86052</v>
      </c>
      <c r="AZ27" s="84">
        <v>12492.86052</v>
      </c>
      <c r="BA27" s="84">
        <v>12492.86052</v>
      </c>
    </row>
    <row r="28" spans="1:53" x14ac:dyDescent="0.25">
      <c r="A28" s="6"/>
      <c r="B28" s="6" t="s">
        <v>41</v>
      </c>
      <c r="C28" s="89">
        <v>739447.9456027397</v>
      </c>
      <c r="D28" s="89">
        <v>773355.92958904104</v>
      </c>
      <c r="E28" s="89">
        <v>771133.2345616438</v>
      </c>
      <c r="F28" s="89">
        <v>749366.68298630137</v>
      </c>
      <c r="G28" s="89">
        <v>738967.97469863005</v>
      </c>
      <c r="H28" s="89">
        <v>746046.45369863021</v>
      </c>
      <c r="I28" s="89">
        <v>777564.63341095892</v>
      </c>
      <c r="J28" s="89">
        <v>786877.16095890407</v>
      </c>
      <c r="K28" s="89">
        <v>804157.12041095889</v>
      </c>
      <c r="L28" s="89">
        <v>819896.72082191776</v>
      </c>
      <c r="M28" s="89">
        <v>837935.78397260269</v>
      </c>
      <c r="N28" s="89">
        <v>874089.08506849315</v>
      </c>
      <c r="O28" s="89">
        <v>891016.71465753415</v>
      </c>
      <c r="P28" s="89">
        <v>918807.17383561644</v>
      </c>
      <c r="Q28" s="89">
        <v>945876.98356164386</v>
      </c>
      <c r="R28" s="89">
        <v>970700.89154630143</v>
      </c>
      <c r="S28" s="89">
        <v>994546.86908506858</v>
      </c>
      <c r="T28" s="89">
        <v>1007773.9472142466</v>
      </c>
      <c r="U28" s="89">
        <v>1017694.033409315</v>
      </c>
      <c r="V28" s="89">
        <v>967835.07104821922</v>
      </c>
      <c r="W28" s="89">
        <v>910750.26055999997</v>
      </c>
      <c r="X28" s="89">
        <v>828238.68803630141</v>
      </c>
      <c r="Y28" s="89">
        <v>822471.89284027403</v>
      </c>
      <c r="Z28" s="89">
        <v>800684.0419320548</v>
      </c>
      <c r="AA28" s="89">
        <v>796820.27567575336</v>
      </c>
      <c r="AB28" s="89">
        <v>808075.8676857535</v>
      </c>
      <c r="AC28" s="89">
        <v>834489.91109136981</v>
      </c>
      <c r="AD28" s="89">
        <v>860828.74734369863</v>
      </c>
      <c r="AE28" s="89">
        <v>880447.510699315</v>
      </c>
      <c r="AF28" s="89">
        <v>894625.46725219185</v>
      </c>
      <c r="AG28" s="89">
        <v>966726.34881917795</v>
      </c>
      <c r="AH28" s="89">
        <v>963674.49364410958</v>
      </c>
      <c r="AI28" s="90">
        <v>963674.49364410958</v>
      </c>
      <c r="AJ28" s="90">
        <v>963674.49364410958</v>
      </c>
      <c r="AK28" s="90">
        <v>963674.49364410958</v>
      </c>
      <c r="AL28" s="90">
        <v>963674.49364410958</v>
      </c>
      <c r="AM28" s="90">
        <v>963674.49364410958</v>
      </c>
      <c r="AN28" s="90">
        <v>963674.49364410958</v>
      </c>
      <c r="AO28" s="90">
        <v>963674.49364410958</v>
      </c>
      <c r="AP28" s="90">
        <v>963674.49364410958</v>
      </c>
      <c r="AQ28" s="90">
        <v>963674.49364410958</v>
      </c>
      <c r="AR28" s="90">
        <v>963674.49364410958</v>
      </c>
      <c r="AS28" s="90">
        <v>963674.49364410958</v>
      </c>
      <c r="AT28" s="90">
        <v>963674.49364410958</v>
      </c>
      <c r="AU28" s="90">
        <v>963674.49364410958</v>
      </c>
      <c r="AV28" s="90">
        <v>963674.49364410958</v>
      </c>
      <c r="AW28" s="90">
        <v>963674.49364410958</v>
      </c>
      <c r="AX28" s="90">
        <v>963674.49364410958</v>
      </c>
      <c r="AY28" s="90">
        <v>963674.49364410958</v>
      </c>
      <c r="AZ28" s="90">
        <v>963674.49364410958</v>
      </c>
      <c r="BA28" s="90">
        <v>963674.49364410958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3"/>
  <sheetViews>
    <sheetView workbookViewId="0">
      <selection activeCell="W3" sqref="W3"/>
    </sheetView>
  </sheetViews>
  <sheetFormatPr defaultColWidth="9.140625" defaultRowHeight="15" x14ac:dyDescent="0.25"/>
  <cols>
    <col min="1" max="1" width="29.140625" style="81" customWidth="1"/>
    <col min="2" max="2" width="16.85546875" style="81" customWidth="1"/>
    <col min="3" max="3" width="10" customWidth="1"/>
    <col min="4" max="4" width="9.5703125" hidden="1" customWidth="1"/>
    <col min="5" max="5" width="8.85546875" hidden="1" customWidth="1"/>
    <col min="6" max="6" width="9.28515625" hidden="1" customWidth="1"/>
    <col min="7" max="7" width="10.140625" hidden="1" customWidth="1"/>
    <col min="8" max="8" width="10" customWidth="1"/>
    <col min="9" max="9" width="9.5703125" hidden="1" customWidth="1"/>
    <col min="10" max="11" width="9.42578125" hidden="1" customWidth="1"/>
    <col min="12" max="12" width="10.140625" hidden="1" customWidth="1"/>
    <col min="13" max="13" width="10" customWidth="1"/>
    <col min="14" max="14" width="9.140625" hidden="1" customWidth="1"/>
    <col min="15" max="15" width="9.28515625" hidden="1" customWidth="1"/>
    <col min="16" max="16" width="9.42578125" hidden="1" customWidth="1"/>
    <col min="17" max="17" width="9.28515625" hidden="1" customWidth="1"/>
    <col min="18" max="18" width="10" customWidth="1"/>
    <col min="19" max="22" width="10" hidden="1" customWidth="1"/>
    <col min="23" max="23" width="7.85546875" customWidth="1"/>
    <col min="24" max="27" width="7.85546875" hidden="1" customWidth="1"/>
    <col min="28" max="28" width="7.85546875" customWidth="1"/>
    <col min="29" max="32" width="7.85546875" hidden="1" customWidth="1"/>
    <col min="33" max="43" width="7.85546875" customWidth="1"/>
    <col min="44" max="48" width="8.85546875" customWidth="1"/>
    <col min="49" max="16384" width="9.140625" style="2"/>
  </cols>
  <sheetData>
    <row r="1" spans="1:53" ht="18.75" x14ac:dyDescent="0.3">
      <c r="A1" s="132" t="s">
        <v>86</v>
      </c>
      <c r="B1" s="132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53" ht="16.5" x14ac:dyDescent="0.3">
      <c r="A2" s="131" t="s">
        <v>279</v>
      </c>
      <c r="B2" s="131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53" ht="16.5" x14ac:dyDescent="0.3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53" ht="16.5" x14ac:dyDescent="0.3">
      <c r="A4" s="131" t="s">
        <v>222</v>
      </c>
      <c r="B4" s="131"/>
      <c r="AF4" s="11"/>
    </row>
    <row r="5" spans="1:53" ht="16.5" x14ac:dyDescent="0.3">
      <c r="A5" s="131"/>
      <c r="B5" s="131"/>
      <c r="AF5" s="11"/>
    </row>
    <row r="6" spans="1:53" s="110" customFormat="1" x14ac:dyDescent="0.25">
      <c r="A6" s="120" t="s">
        <v>86</v>
      </c>
      <c r="B6" s="120" t="s">
        <v>13</v>
      </c>
      <c r="C6" s="17">
        <v>1990</v>
      </c>
      <c r="D6" s="17">
        <v>1991</v>
      </c>
      <c r="E6" s="17">
        <v>1992</v>
      </c>
      <c r="F6" s="17">
        <v>1993</v>
      </c>
      <c r="G6" s="17">
        <v>1994</v>
      </c>
      <c r="H6" s="17">
        <v>1995</v>
      </c>
      <c r="I6" s="17">
        <v>1996</v>
      </c>
      <c r="J6" s="17">
        <v>1997</v>
      </c>
      <c r="K6" s="17">
        <v>1998</v>
      </c>
      <c r="L6" s="17">
        <v>1999</v>
      </c>
      <c r="M6" s="17">
        <v>2000</v>
      </c>
      <c r="N6" s="17">
        <v>2001</v>
      </c>
      <c r="O6" s="17">
        <v>2002</v>
      </c>
      <c r="P6" s="17">
        <v>2003</v>
      </c>
      <c r="Q6" s="17">
        <v>2004</v>
      </c>
      <c r="R6" s="17">
        <v>2005</v>
      </c>
      <c r="S6" s="17">
        <v>2006</v>
      </c>
      <c r="T6" s="17">
        <v>2007</v>
      </c>
      <c r="U6" s="17">
        <v>2008</v>
      </c>
      <c r="V6" s="17">
        <v>2009</v>
      </c>
      <c r="W6" s="17">
        <v>2010</v>
      </c>
      <c r="X6" s="17">
        <v>2011</v>
      </c>
      <c r="Y6" s="17">
        <v>2012</v>
      </c>
      <c r="Z6" s="17">
        <v>2013</v>
      </c>
      <c r="AA6" s="17">
        <v>2014</v>
      </c>
      <c r="AB6" s="17">
        <v>2015</v>
      </c>
      <c r="AC6" s="17">
        <v>2016</v>
      </c>
      <c r="AD6" s="17">
        <v>2017</v>
      </c>
      <c r="AE6" s="17">
        <v>2018</v>
      </c>
      <c r="AF6" s="17">
        <v>2019</v>
      </c>
      <c r="AG6" s="17">
        <v>2020</v>
      </c>
      <c r="AH6" s="17">
        <v>2021</v>
      </c>
      <c r="AI6" s="3">
        <v>2022</v>
      </c>
      <c r="AJ6" s="3">
        <v>2023</v>
      </c>
      <c r="AK6" s="3">
        <v>2024</v>
      </c>
      <c r="AL6" s="3">
        <v>2025</v>
      </c>
      <c r="AM6" s="3">
        <v>2026</v>
      </c>
      <c r="AN6" s="3">
        <v>2027</v>
      </c>
      <c r="AO6" s="3">
        <v>2028</v>
      </c>
      <c r="AP6" s="3">
        <v>2029</v>
      </c>
      <c r="AQ6" s="3">
        <v>2030</v>
      </c>
      <c r="AR6" s="3">
        <v>2031</v>
      </c>
      <c r="AS6" s="3">
        <v>2032</v>
      </c>
      <c r="AT6" s="3">
        <v>2033</v>
      </c>
      <c r="AU6" s="3">
        <v>2034</v>
      </c>
      <c r="AV6" s="3">
        <v>2035</v>
      </c>
      <c r="AW6" s="3">
        <v>2036</v>
      </c>
      <c r="AX6" s="3">
        <v>2037</v>
      </c>
      <c r="AY6" s="3">
        <v>2038</v>
      </c>
      <c r="AZ6" s="3">
        <v>2039</v>
      </c>
      <c r="BA6" s="3">
        <v>2040</v>
      </c>
    </row>
    <row r="7" spans="1:53" x14ac:dyDescent="0.25">
      <c r="A7" s="97" t="s">
        <v>27</v>
      </c>
      <c r="B7" s="5" t="s">
        <v>306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85">
        <v>0.39084885006415021</v>
      </c>
      <c r="V7" s="85">
        <v>0.87084382524307535</v>
      </c>
      <c r="W7" s="85">
        <v>1.5748292375415938</v>
      </c>
      <c r="X7" s="85">
        <v>2.1551310358068543</v>
      </c>
      <c r="Y7" s="85">
        <v>3.0751616006080065</v>
      </c>
      <c r="Z7" s="85">
        <v>4.3614236735496403</v>
      </c>
      <c r="AA7" s="85">
        <v>4.9932778697002034</v>
      </c>
      <c r="AB7" s="85">
        <v>6.0586012347792613</v>
      </c>
      <c r="AC7" s="85">
        <v>6.9212233772159806</v>
      </c>
      <c r="AD7" s="85">
        <v>7.4278757936523592</v>
      </c>
      <c r="AE7" s="85">
        <v>7.4278757936523592</v>
      </c>
      <c r="AF7" s="85">
        <v>7.4278757936523592</v>
      </c>
      <c r="AG7" s="85">
        <v>7.4278757936523592</v>
      </c>
      <c r="AH7" s="85">
        <v>7.4278757936523592</v>
      </c>
      <c r="AI7" s="159">
        <v>11.047000705468763</v>
      </c>
      <c r="AJ7" s="159">
        <v>14.666125617285168</v>
      </c>
      <c r="AK7" s="159">
        <v>18.285250529101571</v>
      </c>
      <c r="AL7" s="159">
        <v>21.904375440917974</v>
      </c>
      <c r="AM7" s="159">
        <v>25.523500352734377</v>
      </c>
      <c r="AN7" s="159">
        <v>29.14262526455078</v>
      </c>
      <c r="AO7" s="159">
        <v>32.761750176367187</v>
      </c>
      <c r="AP7" s="159">
        <v>36.380875088183593</v>
      </c>
      <c r="AQ7" s="159">
        <v>40</v>
      </c>
      <c r="AR7" s="159">
        <v>42.5</v>
      </c>
      <c r="AS7" s="159">
        <v>45</v>
      </c>
      <c r="AT7" s="159">
        <v>47.5</v>
      </c>
      <c r="AU7" s="159">
        <v>50</v>
      </c>
      <c r="AV7" s="159">
        <v>52.5</v>
      </c>
      <c r="AW7" s="159">
        <v>55</v>
      </c>
      <c r="AX7" s="159">
        <v>57.5</v>
      </c>
      <c r="AY7" s="159">
        <v>60</v>
      </c>
      <c r="AZ7" s="159">
        <v>62.5</v>
      </c>
      <c r="BA7" s="159">
        <v>65</v>
      </c>
    </row>
    <row r="8" spans="1:53" x14ac:dyDescent="0.25">
      <c r="A8" s="97"/>
      <c r="B8" s="5" t="s">
        <v>3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5">
        <v>0</v>
      </c>
      <c r="V8" s="55">
        <v>0.44219266833672338</v>
      </c>
      <c r="W8" s="55">
        <v>0.88730952608598312</v>
      </c>
      <c r="X8" s="55">
        <v>1.2288983129046132</v>
      </c>
      <c r="Y8" s="55">
        <v>1.7321720640537701</v>
      </c>
      <c r="Z8" s="55">
        <v>2.3103008356879022</v>
      </c>
      <c r="AA8" s="55">
        <v>2.9075054160627705</v>
      </c>
      <c r="AB8" s="55">
        <v>3.7306030673709119</v>
      </c>
      <c r="AC8" s="55">
        <v>4.3568201952798074</v>
      </c>
      <c r="AD8" s="55">
        <v>5.3093256220423894</v>
      </c>
      <c r="AE8" s="55">
        <v>5.3093256220423894</v>
      </c>
      <c r="AF8" s="55">
        <v>5.3093256220423894</v>
      </c>
      <c r="AG8" s="55">
        <v>5.3093256220423894</v>
      </c>
      <c r="AH8" s="55">
        <v>5.3093256220423894</v>
      </c>
      <c r="AI8" s="160">
        <v>7.4971783307043456</v>
      </c>
      <c r="AJ8" s="160">
        <v>9.6850310393663026</v>
      </c>
      <c r="AK8" s="160">
        <v>11.87288374802826</v>
      </c>
      <c r="AL8" s="160">
        <v>14.060736456690217</v>
      </c>
      <c r="AM8" s="160">
        <v>16.248589165352172</v>
      </c>
      <c r="AN8" s="160">
        <v>18.436441874014129</v>
      </c>
      <c r="AO8" s="160">
        <v>20.624294582676086</v>
      </c>
      <c r="AP8" s="160">
        <v>22.812147291338043</v>
      </c>
      <c r="AQ8" s="160">
        <v>25</v>
      </c>
      <c r="AR8" s="160">
        <v>27</v>
      </c>
      <c r="AS8" s="160">
        <v>29</v>
      </c>
      <c r="AT8" s="160">
        <v>31</v>
      </c>
      <c r="AU8" s="160">
        <v>33</v>
      </c>
      <c r="AV8" s="160">
        <v>35</v>
      </c>
      <c r="AW8" s="160">
        <v>37</v>
      </c>
      <c r="AX8" s="160">
        <v>39</v>
      </c>
      <c r="AY8" s="160">
        <v>41</v>
      </c>
      <c r="AZ8" s="160">
        <v>43</v>
      </c>
      <c r="BA8" s="160">
        <v>45</v>
      </c>
    </row>
    <row r="9" spans="1:53" x14ac:dyDescent="0.25">
      <c r="A9" s="41"/>
      <c r="B9" s="6" t="s">
        <v>307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91">
        <v>8.2594921883215822E-2</v>
      </c>
      <c r="V9" s="91">
        <v>0.40120944612263937</v>
      </c>
      <c r="W9" s="91">
        <v>0.89765062513650717</v>
      </c>
      <c r="X9" s="91">
        <v>1.1630018385984147</v>
      </c>
      <c r="Y9" s="91">
        <v>1.4748520104509817</v>
      </c>
      <c r="Z9" s="91">
        <v>1.6989532073859865</v>
      </c>
      <c r="AA9" s="91">
        <v>1.9912206802806709</v>
      </c>
      <c r="AB9" s="91">
        <v>2.3027069941651628</v>
      </c>
      <c r="AC9" s="91">
        <v>2.7083179896765999</v>
      </c>
      <c r="AD9" s="91">
        <v>3.4465009843293628</v>
      </c>
      <c r="AE9" s="91">
        <v>3.4465009843293628</v>
      </c>
      <c r="AF9" s="91">
        <v>3.4465009843293628</v>
      </c>
      <c r="AG9" s="91">
        <v>3.4465009843293628</v>
      </c>
      <c r="AH9" s="91">
        <v>3.4465009843293628</v>
      </c>
      <c r="AI9" s="119">
        <v>5.8413342082927677</v>
      </c>
      <c r="AJ9" s="119">
        <v>8.2361674322561722</v>
      </c>
      <c r="AK9" s="119">
        <v>10.631000656219577</v>
      </c>
      <c r="AL9" s="119">
        <v>13.025833880182981</v>
      </c>
      <c r="AM9" s="119">
        <v>15.420667104146386</v>
      </c>
      <c r="AN9" s="119">
        <v>17.815500328109792</v>
      </c>
      <c r="AO9" s="119">
        <v>20.210333552073195</v>
      </c>
      <c r="AP9" s="119">
        <v>22.605166776036597</v>
      </c>
      <c r="AQ9" s="119">
        <v>25</v>
      </c>
      <c r="AR9" s="119">
        <v>27</v>
      </c>
      <c r="AS9" s="119">
        <v>29</v>
      </c>
      <c r="AT9" s="119">
        <v>31</v>
      </c>
      <c r="AU9" s="119">
        <v>33</v>
      </c>
      <c r="AV9" s="119">
        <v>35</v>
      </c>
      <c r="AW9" s="119">
        <v>37</v>
      </c>
      <c r="AX9" s="119">
        <v>39</v>
      </c>
      <c r="AY9" s="119">
        <v>41</v>
      </c>
      <c r="AZ9" s="119">
        <v>43</v>
      </c>
      <c r="BA9" s="119">
        <v>45</v>
      </c>
    </row>
    <row r="10" spans="1:53" x14ac:dyDescent="0.25">
      <c r="A10" s="97" t="s">
        <v>263</v>
      </c>
      <c r="B10" s="81" t="s">
        <v>305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85">
        <v>0.11560716049984383</v>
      </c>
      <c r="U10" s="85">
        <v>0.26905362270725858</v>
      </c>
      <c r="V10" s="85">
        <v>0.68730002323743211</v>
      </c>
      <c r="W10" s="85">
        <v>0.92904041820586447</v>
      </c>
      <c r="X10" s="85">
        <v>1.3197129518973529</v>
      </c>
      <c r="Y10" s="85">
        <v>2.1782394402861796</v>
      </c>
      <c r="Z10" s="85">
        <v>2.8841529435476141</v>
      </c>
      <c r="AA10" s="85">
        <v>3.2913159093677895</v>
      </c>
      <c r="AB10" s="85">
        <v>3.3503822413064244</v>
      </c>
      <c r="AC10" s="85">
        <v>3.5285218406822487</v>
      </c>
      <c r="AD10" s="85">
        <v>3.5413743447242978</v>
      </c>
      <c r="AE10" s="85">
        <v>3.4595090509553965</v>
      </c>
      <c r="AF10" s="85">
        <v>2.9745981304204432</v>
      </c>
      <c r="AG10" s="85">
        <v>2.7484408528254969</v>
      </c>
      <c r="AH10" s="85">
        <v>2.1630262646307186</v>
      </c>
      <c r="AI10" s="86">
        <v>2.3671344574495277</v>
      </c>
      <c r="AJ10" s="86">
        <v>2.5712426502683368</v>
      </c>
      <c r="AK10" s="86">
        <v>2.7753508430871459</v>
      </c>
      <c r="AL10" s="86">
        <v>2.979459035905955</v>
      </c>
      <c r="AM10" s="86">
        <v>3.1835672287247641</v>
      </c>
      <c r="AN10" s="86">
        <v>3.3876754215435732</v>
      </c>
      <c r="AO10" s="86">
        <v>3.5917836143623822</v>
      </c>
      <c r="AP10" s="86">
        <v>3.7958918071811913</v>
      </c>
      <c r="AQ10" s="86">
        <v>4</v>
      </c>
      <c r="AR10" s="86">
        <v>4</v>
      </c>
      <c r="AS10" s="86">
        <v>4</v>
      </c>
      <c r="AT10" s="86">
        <v>4</v>
      </c>
      <c r="AU10" s="86">
        <v>4</v>
      </c>
      <c r="AV10" s="86">
        <v>4</v>
      </c>
      <c r="AW10" s="86">
        <v>4</v>
      </c>
      <c r="AX10" s="86">
        <v>4</v>
      </c>
      <c r="AY10" s="86">
        <v>4</v>
      </c>
      <c r="AZ10" s="86">
        <v>4</v>
      </c>
      <c r="BA10" s="86">
        <v>4</v>
      </c>
    </row>
    <row r="11" spans="1:53" x14ac:dyDescent="0.25">
      <c r="A11" s="97"/>
      <c r="B11" s="81" t="s">
        <v>57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85">
        <v>0.50914226858079714</v>
      </c>
      <c r="U11" s="85">
        <v>0.50717434376310877</v>
      </c>
      <c r="V11" s="85">
        <v>1.2740298128757872</v>
      </c>
      <c r="W11" s="85">
        <v>2.1430933429733123</v>
      </c>
      <c r="X11" s="85">
        <v>3.0671292200061919</v>
      </c>
      <c r="Y11" s="85">
        <v>4.1694380773183441</v>
      </c>
      <c r="Z11" s="85">
        <v>4.3108057319247832</v>
      </c>
      <c r="AA11" s="85">
        <v>4.5988370279313964</v>
      </c>
      <c r="AB11" s="85">
        <v>4.7329579349404511</v>
      </c>
      <c r="AC11" s="85">
        <v>5.1316220715506429</v>
      </c>
      <c r="AD11" s="85">
        <v>4.0747221744396676</v>
      </c>
      <c r="AE11" s="85">
        <v>4.1884715368396064</v>
      </c>
      <c r="AF11" s="85">
        <v>4.0812680274439579</v>
      </c>
      <c r="AG11" s="85">
        <v>4.1092056399373478</v>
      </c>
      <c r="AH11" s="85">
        <v>3.4151053336179875</v>
      </c>
      <c r="AI11" s="86">
        <v>3.4800936298826555</v>
      </c>
      <c r="AJ11" s="86">
        <v>3.5450819261473234</v>
      </c>
      <c r="AK11" s="86">
        <v>3.6100702224119914</v>
      </c>
      <c r="AL11" s="86">
        <v>3.6750585186766593</v>
      </c>
      <c r="AM11" s="86">
        <v>3.7400468149413273</v>
      </c>
      <c r="AN11" s="86">
        <v>3.8050351112059952</v>
      </c>
      <c r="AO11" s="86">
        <v>3.8700234074706632</v>
      </c>
      <c r="AP11" s="86">
        <v>3.9350117037353312</v>
      </c>
      <c r="AQ11" s="86">
        <v>4</v>
      </c>
      <c r="AR11" s="86">
        <v>4</v>
      </c>
      <c r="AS11" s="86">
        <v>4</v>
      </c>
      <c r="AT11" s="86">
        <v>4</v>
      </c>
      <c r="AU11" s="86">
        <v>4</v>
      </c>
      <c r="AV11" s="86">
        <v>4</v>
      </c>
      <c r="AW11" s="86">
        <v>4</v>
      </c>
      <c r="AX11" s="86">
        <v>4</v>
      </c>
      <c r="AY11" s="86">
        <v>4</v>
      </c>
      <c r="AZ11" s="86">
        <v>4</v>
      </c>
      <c r="BA11" s="86">
        <v>4</v>
      </c>
    </row>
    <row r="12" spans="1:53" x14ac:dyDescent="0.25">
      <c r="A12" s="97"/>
      <c r="B12" s="81" t="s">
        <v>309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85">
        <v>0</v>
      </c>
      <c r="U12" s="85">
        <v>0</v>
      </c>
      <c r="V12" s="85">
        <v>0.38205808787042139</v>
      </c>
      <c r="W12" s="85">
        <v>1.3229227016018279</v>
      </c>
      <c r="X12" s="85">
        <v>1.2729829210689205</v>
      </c>
      <c r="Y12" s="85">
        <v>2.7352348377096232</v>
      </c>
      <c r="Z12" s="85">
        <v>2.8727917109195777</v>
      </c>
      <c r="AA12" s="85">
        <v>3.0210665745092564</v>
      </c>
      <c r="AB12" s="85">
        <v>2.7110646585885525</v>
      </c>
      <c r="AC12" s="85">
        <v>1.1072585622173152</v>
      </c>
      <c r="AD12" s="85">
        <v>1.1067025574500966</v>
      </c>
      <c r="AE12" s="85">
        <v>1.1204035055607717</v>
      </c>
      <c r="AF12" s="85">
        <v>1.1776282642444416</v>
      </c>
      <c r="AG12" s="85">
        <v>1.1292649238337802</v>
      </c>
      <c r="AH12" s="85">
        <v>0</v>
      </c>
      <c r="AI12" s="86">
        <v>0</v>
      </c>
      <c r="AJ12" s="86">
        <v>0</v>
      </c>
      <c r="AK12" s="86">
        <v>0</v>
      </c>
      <c r="AL12" s="86">
        <v>0</v>
      </c>
      <c r="AM12" s="86">
        <v>0</v>
      </c>
      <c r="AN12" s="86">
        <v>0</v>
      </c>
      <c r="AO12" s="86">
        <v>0</v>
      </c>
      <c r="AP12" s="86">
        <v>0</v>
      </c>
      <c r="AQ12" s="86">
        <v>0</v>
      </c>
      <c r="AR12" s="86">
        <v>0</v>
      </c>
      <c r="AS12" s="86">
        <v>0</v>
      </c>
      <c r="AT12" s="86">
        <v>0</v>
      </c>
      <c r="AU12" s="86">
        <v>0</v>
      </c>
      <c r="AV12" s="86">
        <v>0</v>
      </c>
      <c r="AW12" s="86">
        <v>0</v>
      </c>
      <c r="AX12" s="86">
        <v>0</v>
      </c>
      <c r="AY12" s="86">
        <v>0</v>
      </c>
      <c r="AZ12" s="86">
        <v>0</v>
      </c>
      <c r="BA12" s="86">
        <v>0</v>
      </c>
    </row>
    <row r="13" spans="1:53" x14ac:dyDescent="0.25">
      <c r="A13" s="97"/>
      <c r="B13" s="81" t="s">
        <v>139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1.2379590914174477E-2</v>
      </c>
      <c r="Z13" s="85">
        <v>1.1873218690262645E-2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1.8261842044706406E-2</v>
      </c>
      <c r="AH13" s="85">
        <v>0</v>
      </c>
      <c r="AI13" s="86">
        <v>0</v>
      </c>
      <c r="AJ13" s="86">
        <v>0</v>
      </c>
      <c r="AK13" s="86">
        <v>0</v>
      </c>
      <c r="AL13" s="86">
        <v>0</v>
      </c>
      <c r="AM13" s="86">
        <v>0</v>
      </c>
      <c r="AN13" s="86">
        <v>0</v>
      </c>
      <c r="AO13" s="86">
        <v>0</v>
      </c>
      <c r="AP13" s="86">
        <v>0</v>
      </c>
      <c r="AQ13" s="86">
        <v>0</v>
      </c>
      <c r="AR13" s="86">
        <v>0</v>
      </c>
      <c r="AS13" s="86">
        <v>0</v>
      </c>
      <c r="AT13" s="86">
        <v>0</v>
      </c>
      <c r="AU13" s="86">
        <v>0</v>
      </c>
      <c r="AV13" s="86">
        <v>0</v>
      </c>
      <c r="AW13" s="86">
        <v>0</v>
      </c>
      <c r="AX13" s="86">
        <v>0</v>
      </c>
      <c r="AY13" s="86">
        <v>0</v>
      </c>
      <c r="AZ13" s="86">
        <v>0</v>
      </c>
      <c r="BA13" s="86">
        <v>0</v>
      </c>
    </row>
    <row r="14" spans="1:53" x14ac:dyDescent="0.25">
      <c r="A14" s="97"/>
      <c r="B14" s="5" t="s">
        <v>304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85">
        <v>3.835869710849401E-2</v>
      </c>
      <c r="U14" s="85">
        <v>4.9582313732535147E-2</v>
      </c>
      <c r="V14" s="85">
        <v>0.12823624892688518</v>
      </c>
      <c r="W14" s="85">
        <v>0.13265275529053067</v>
      </c>
      <c r="X14" s="85">
        <v>0.2184081764074067</v>
      </c>
      <c r="Y14" s="85">
        <v>0.32258541414874958</v>
      </c>
      <c r="Z14" s="85">
        <v>0.43235304721143769</v>
      </c>
      <c r="AA14" s="85">
        <v>0.47202183019123301</v>
      </c>
      <c r="AB14" s="85">
        <v>0.43164618442268504</v>
      </c>
      <c r="AC14" s="85">
        <v>0.41866846903020311</v>
      </c>
      <c r="AD14" s="85">
        <v>0.4237070986415104</v>
      </c>
      <c r="AE14" s="85">
        <v>0.39893364250972052</v>
      </c>
      <c r="AF14" s="85">
        <v>0.47430570094596641</v>
      </c>
      <c r="AG14" s="85">
        <v>0.45515181541363087</v>
      </c>
      <c r="AH14" s="85">
        <v>0.44771886972290642</v>
      </c>
      <c r="AI14" s="86">
        <v>0.5646389953092501</v>
      </c>
      <c r="AJ14" s="86">
        <v>0.68155912089559378</v>
      </c>
      <c r="AK14" s="86">
        <v>0.79847924648193747</v>
      </c>
      <c r="AL14" s="86">
        <v>0.91539937206828115</v>
      </c>
      <c r="AM14" s="86">
        <v>1.0323194976546248</v>
      </c>
      <c r="AN14" s="86">
        <v>1.1492396232409685</v>
      </c>
      <c r="AO14" s="86">
        <v>1.2661597488273122</v>
      </c>
      <c r="AP14" s="86">
        <v>1.3830798744136559</v>
      </c>
      <c r="AQ14" s="86">
        <v>1.5</v>
      </c>
      <c r="AR14" s="86">
        <v>1.5</v>
      </c>
      <c r="AS14" s="86">
        <v>1.5</v>
      </c>
      <c r="AT14" s="86">
        <v>1.5</v>
      </c>
      <c r="AU14" s="86">
        <v>1.5</v>
      </c>
      <c r="AV14" s="86">
        <v>1.5</v>
      </c>
      <c r="AW14" s="86">
        <v>1.5</v>
      </c>
      <c r="AX14" s="86">
        <v>1.5</v>
      </c>
      <c r="AY14" s="86">
        <v>1.5</v>
      </c>
      <c r="AZ14" s="86">
        <v>1.5</v>
      </c>
      <c r="BA14" s="86">
        <v>1.5</v>
      </c>
    </row>
    <row r="15" spans="1:53" x14ac:dyDescent="0.25">
      <c r="A15" s="97"/>
      <c r="B15" s="5" t="s">
        <v>143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7.574898484629268E-2</v>
      </c>
      <c r="AE15" s="85">
        <v>0.17740258713638213</v>
      </c>
      <c r="AF15" s="85">
        <v>9.0707276942088258E-2</v>
      </c>
      <c r="AG15" s="85">
        <v>7.8570513728894453E-2</v>
      </c>
      <c r="AH15" s="85">
        <v>0.14260424548600334</v>
      </c>
      <c r="AI15" s="86">
        <v>0.29342599598755853</v>
      </c>
      <c r="AJ15" s="86">
        <v>0.44424774648911369</v>
      </c>
      <c r="AK15" s="86">
        <v>0.59506949699066891</v>
      </c>
      <c r="AL15" s="86">
        <v>0.74589124749222413</v>
      </c>
      <c r="AM15" s="86">
        <v>0.89671299799377935</v>
      </c>
      <c r="AN15" s="86">
        <v>1.0475347484953346</v>
      </c>
      <c r="AO15" s="86">
        <v>1.1983564989968898</v>
      </c>
      <c r="AP15" s="86">
        <v>1.349178249498445</v>
      </c>
      <c r="AQ15" s="86">
        <v>1.5</v>
      </c>
      <c r="AR15" s="86">
        <v>1.5</v>
      </c>
      <c r="AS15" s="86">
        <v>1.5</v>
      </c>
      <c r="AT15" s="86">
        <v>1.5</v>
      </c>
      <c r="AU15" s="86">
        <v>1.5</v>
      </c>
      <c r="AV15" s="86">
        <v>1.5</v>
      </c>
      <c r="AW15" s="86">
        <v>1.5</v>
      </c>
      <c r="AX15" s="86">
        <v>1.5</v>
      </c>
      <c r="AY15" s="86">
        <v>1.5</v>
      </c>
      <c r="AZ15" s="86">
        <v>1.5</v>
      </c>
      <c r="BA15" s="86">
        <v>1.5</v>
      </c>
    </row>
    <row r="16" spans="1:53" x14ac:dyDescent="0.25">
      <c r="A16" s="97"/>
      <c r="B16" s="5" t="s">
        <v>38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86">
        <v>0</v>
      </c>
      <c r="AJ16" s="86">
        <v>0</v>
      </c>
      <c r="AK16" s="86">
        <v>0</v>
      </c>
      <c r="AL16" s="86">
        <v>0</v>
      </c>
      <c r="AM16" s="86">
        <v>0</v>
      </c>
      <c r="AN16" s="86">
        <v>0</v>
      </c>
      <c r="AO16" s="86">
        <v>0</v>
      </c>
      <c r="AP16" s="86">
        <v>0</v>
      </c>
      <c r="AQ16" s="86">
        <v>0</v>
      </c>
      <c r="AR16" s="86">
        <v>0</v>
      </c>
      <c r="AS16" s="86">
        <v>0</v>
      </c>
      <c r="AT16" s="86">
        <v>0</v>
      </c>
      <c r="AU16" s="86">
        <v>0</v>
      </c>
      <c r="AV16" s="86">
        <v>0</v>
      </c>
      <c r="AW16" s="86">
        <v>0</v>
      </c>
      <c r="AX16" s="86">
        <v>0</v>
      </c>
      <c r="AY16" s="86">
        <v>0</v>
      </c>
      <c r="AZ16" s="86">
        <v>0</v>
      </c>
      <c r="BA16" s="86">
        <v>0</v>
      </c>
    </row>
    <row r="17" spans="1:53" x14ac:dyDescent="0.25">
      <c r="A17" s="97"/>
      <c r="B17" s="5" t="s">
        <v>2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85">
        <v>0.29354394886709972</v>
      </c>
      <c r="U17" s="85">
        <v>0.57545223760966657</v>
      </c>
      <c r="V17" s="85">
        <v>0.86615692833642721</v>
      </c>
      <c r="W17" s="85">
        <v>1.1342397085845073</v>
      </c>
      <c r="X17" s="85">
        <v>1.3179154737636631</v>
      </c>
      <c r="Y17" s="85">
        <v>1.6157092020314372</v>
      </c>
      <c r="Z17" s="85">
        <v>1.7335097427999129</v>
      </c>
      <c r="AA17" s="85">
        <v>2.0339411845101183</v>
      </c>
      <c r="AB17" s="85">
        <v>2.0957200573767083</v>
      </c>
      <c r="AC17" s="85">
        <v>2.3581569427377485</v>
      </c>
      <c r="AD17" s="85">
        <v>2.1297900298717134</v>
      </c>
      <c r="AE17" s="85">
        <v>2.0426439844426478</v>
      </c>
      <c r="AF17" s="85">
        <v>2.1141407347010461</v>
      </c>
      <c r="AG17" s="85">
        <v>1.9049670299252248</v>
      </c>
      <c r="AH17" s="85">
        <v>2.3590408606567999</v>
      </c>
      <c r="AI17" s="161">
        <v>2.5185441576642775</v>
      </c>
      <c r="AJ17" s="161">
        <v>2.6780474546717552</v>
      </c>
      <c r="AK17" s="161">
        <v>2.8375507516792329</v>
      </c>
      <c r="AL17" s="161">
        <v>2.9970540486867105</v>
      </c>
      <c r="AM17" s="161">
        <v>3.1565573456941882</v>
      </c>
      <c r="AN17" s="161">
        <v>3.3160606427016659</v>
      </c>
      <c r="AO17" s="161">
        <v>3.4755639397091436</v>
      </c>
      <c r="AP17" s="161">
        <v>3.6350672367166212</v>
      </c>
      <c r="AQ17" s="161">
        <v>3.5</v>
      </c>
      <c r="AR17" s="161">
        <v>3.5</v>
      </c>
      <c r="AS17" s="161">
        <v>3.5</v>
      </c>
      <c r="AT17" s="161">
        <v>3.5</v>
      </c>
      <c r="AU17" s="161">
        <v>3.5</v>
      </c>
      <c r="AV17" s="161">
        <v>3.5</v>
      </c>
      <c r="AW17" s="161">
        <v>3.5</v>
      </c>
      <c r="AX17" s="161">
        <v>3.5</v>
      </c>
      <c r="AY17" s="161">
        <v>3.5</v>
      </c>
      <c r="AZ17" s="161">
        <v>3.5</v>
      </c>
      <c r="BA17" s="161">
        <v>3.5</v>
      </c>
    </row>
    <row r="18" spans="1:53" x14ac:dyDescent="0.25">
      <c r="A18" s="97"/>
      <c r="B18" s="5" t="s">
        <v>3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85">
        <v>0.55292761553887637</v>
      </c>
      <c r="U18" s="85">
        <v>0.71372988685649019</v>
      </c>
      <c r="V18" s="85">
        <v>0.85812324022264408</v>
      </c>
      <c r="W18" s="85">
        <v>1.0762679296425433</v>
      </c>
      <c r="X18" s="85">
        <v>0.96945219792821802</v>
      </c>
      <c r="Y18" s="85">
        <v>1.0318932033341661</v>
      </c>
      <c r="Z18" s="85">
        <v>1.100112321105595</v>
      </c>
      <c r="AA18" s="85">
        <v>1.2370206561647712</v>
      </c>
      <c r="AB18" s="85">
        <v>1.3574110125726224</v>
      </c>
      <c r="AC18" s="85">
        <v>1.5487100700934069</v>
      </c>
      <c r="AD18" s="85">
        <v>1.6766104218796656</v>
      </c>
      <c r="AE18" s="85">
        <v>1.6542839435172727</v>
      </c>
      <c r="AF18" s="85">
        <v>1.5938281892637514</v>
      </c>
      <c r="AG18" s="85">
        <v>1.4632602971084461</v>
      </c>
      <c r="AH18" s="85">
        <v>1.4446799354234903</v>
      </c>
      <c r="AI18" s="161">
        <v>1.4983539057126456</v>
      </c>
      <c r="AJ18" s="161">
        <v>1.5520278760018009</v>
      </c>
      <c r="AK18" s="161">
        <v>1.6057018462909562</v>
      </c>
      <c r="AL18" s="161">
        <v>1.6593758165801116</v>
      </c>
      <c r="AM18" s="161">
        <v>1.7130497868692669</v>
      </c>
      <c r="AN18" s="161">
        <v>1.7667237571584222</v>
      </c>
      <c r="AO18" s="161">
        <v>1.8203977274475776</v>
      </c>
      <c r="AP18" s="161">
        <v>1.8740716977367329</v>
      </c>
      <c r="AQ18" s="161">
        <v>2</v>
      </c>
      <c r="AR18" s="161">
        <v>2</v>
      </c>
      <c r="AS18" s="161">
        <v>2</v>
      </c>
      <c r="AT18" s="161">
        <v>2</v>
      </c>
      <c r="AU18" s="161">
        <v>2</v>
      </c>
      <c r="AV18" s="161">
        <v>2</v>
      </c>
      <c r="AW18" s="161">
        <v>2</v>
      </c>
      <c r="AX18" s="161">
        <v>2</v>
      </c>
      <c r="AY18" s="161">
        <v>2</v>
      </c>
      <c r="AZ18" s="161">
        <v>2</v>
      </c>
      <c r="BA18" s="161">
        <v>2</v>
      </c>
    </row>
    <row r="19" spans="1:53" x14ac:dyDescent="0.25">
      <c r="A19" s="41"/>
      <c r="B19" s="6" t="s">
        <v>4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91">
        <v>0.28196804084453148</v>
      </c>
      <c r="U19" s="91">
        <v>0.60699157123648217</v>
      </c>
      <c r="V19" s="91">
        <v>0.84541609562116815</v>
      </c>
      <c r="W19" s="91">
        <v>1.0105338635777139</v>
      </c>
      <c r="X19" s="91">
        <v>1.1340027612473744</v>
      </c>
      <c r="Y19" s="91">
        <v>1.4797106801588937</v>
      </c>
      <c r="Z19" s="91">
        <v>1.7578665388699259</v>
      </c>
      <c r="AA19" s="91">
        <v>1.9594531954457655</v>
      </c>
      <c r="AB19" s="91">
        <v>1.9493924788120145</v>
      </c>
      <c r="AC19" s="91">
        <v>2.2623318769662637</v>
      </c>
      <c r="AD19" s="91">
        <v>2.1100127651477436</v>
      </c>
      <c r="AE19" s="91">
        <v>1.9932435541177451</v>
      </c>
      <c r="AF19" s="91">
        <v>2.6763579743112698</v>
      </c>
      <c r="AG19" s="91">
        <v>2.3315870776680008</v>
      </c>
      <c r="AH19" s="91">
        <v>2.51916435648796</v>
      </c>
      <c r="AI19" s="118">
        <v>2.7614794279892978</v>
      </c>
      <c r="AJ19" s="118">
        <v>3.0037944994906356</v>
      </c>
      <c r="AK19" s="118">
        <v>3.2461095709919734</v>
      </c>
      <c r="AL19" s="118">
        <v>3.4884246424933112</v>
      </c>
      <c r="AM19" s="118">
        <v>3.730739713994649</v>
      </c>
      <c r="AN19" s="118">
        <v>3.9730547854959868</v>
      </c>
      <c r="AO19" s="118">
        <v>4.2153698569973246</v>
      </c>
      <c r="AP19" s="118">
        <v>4.4576849284986624</v>
      </c>
      <c r="AQ19" s="118">
        <v>4.7</v>
      </c>
      <c r="AR19" s="118">
        <v>4.7</v>
      </c>
      <c r="AS19" s="118">
        <v>4.7</v>
      </c>
      <c r="AT19" s="118">
        <v>4.7</v>
      </c>
      <c r="AU19" s="118">
        <v>4.7</v>
      </c>
      <c r="AV19" s="118">
        <v>4.7</v>
      </c>
      <c r="AW19" s="118">
        <v>4.7</v>
      </c>
      <c r="AX19" s="118">
        <v>4.7</v>
      </c>
      <c r="AY19" s="118">
        <v>4.7</v>
      </c>
      <c r="AZ19" s="118">
        <v>4.7</v>
      </c>
      <c r="BA19" s="118">
        <v>4.7</v>
      </c>
    </row>
    <row r="20" spans="1:53" x14ac:dyDescent="0.25">
      <c r="A20" s="97" t="s">
        <v>26</v>
      </c>
      <c r="B20" s="5" t="s">
        <v>2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162">
        <v>1.088888888888889</v>
      </c>
      <c r="AJ20" s="162">
        <v>1.5777777777777779</v>
      </c>
      <c r="AK20" s="162">
        <v>2.0666666666666669</v>
      </c>
      <c r="AL20" s="162">
        <v>2.5555555555555558</v>
      </c>
      <c r="AM20" s="162">
        <v>3.0444444444444447</v>
      </c>
      <c r="AN20" s="162">
        <v>3.5333333333333337</v>
      </c>
      <c r="AO20" s="162">
        <v>4.0222222222222221</v>
      </c>
      <c r="AP20" s="162">
        <v>4.5111111111111111</v>
      </c>
      <c r="AQ20" s="162">
        <v>5</v>
      </c>
      <c r="AR20" s="162">
        <v>4.5</v>
      </c>
      <c r="AS20" s="162">
        <v>4</v>
      </c>
      <c r="AT20" s="162">
        <v>3.5</v>
      </c>
      <c r="AU20" s="162">
        <v>3</v>
      </c>
      <c r="AV20" s="162">
        <v>2.5</v>
      </c>
      <c r="AW20" s="162">
        <v>2</v>
      </c>
      <c r="AX20" s="162">
        <v>1.5</v>
      </c>
      <c r="AY20" s="162">
        <v>1</v>
      </c>
      <c r="AZ20" s="162">
        <v>0.5</v>
      </c>
      <c r="BA20" s="162">
        <v>0</v>
      </c>
    </row>
    <row r="21" spans="1:53" x14ac:dyDescent="0.25">
      <c r="A21" s="97"/>
      <c r="B21" s="5" t="s">
        <v>3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0</v>
      </c>
      <c r="AP21" s="161">
        <v>0</v>
      </c>
      <c r="AQ21" s="161">
        <v>0</v>
      </c>
      <c r="AR21" s="161">
        <v>0</v>
      </c>
      <c r="AS21" s="161">
        <v>0</v>
      </c>
      <c r="AT21" s="161">
        <v>0</v>
      </c>
      <c r="AU21" s="161">
        <v>0</v>
      </c>
      <c r="AV21" s="161">
        <v>0</v>
      </c>
      <c r="AW21" s="161">
        <v>0</v>
      </c>
      <c r="AX21" s="161">
        <v>0</v>
      </c>
      <c r="AY21" s="161">
        <v>0</v>
      </c>
      <c r="AZ21" s="161">
        <v>0</v>
      </c>
      <c r="BA21" s="161">
        <v>0</v>
      </c>
    </row>
    <row r="22" spans="1:53" x14ac:dyDescent="0.25">
      <c r="A22" s="41"/>
      <c r="B22" s="6" t="s">
        <v>4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118">
        <v>1.1555555555555557</v>
      </c>
      <c r="AJ22" s="118">
        <v>1.5111111111111113</v>
      </c>
      <c r="AK22" s="118">
        <v>1.8666666666666669</v>
      </c>
      <c r="AL22" s="118">
        <v>2.2222222222222223</v>
      </c>
      <c r="AM22" s="118">
        <v>2.5777777777777779</v>
      </c>
      <c r="AN22" s="118">
        <v>2.9333333333333336</v>
      </c>
      <c r="AO22" s="118">
        <v>3.2888888888888892</v>
      </c>
      <c r="AP22" s="118">
        <v>3.6444444444444448</v>
      </c>
      <c r="AQ22" s="118">
        <v>4</v>
      </c>
      <c r="AR22" s="118">
        <v>3.6</v>
      </c>
      <c r="AS22" s="118">
        <v>3.2</v>
      </c>
      <c r="AT22" s="118">
        <v>2.8000000000000003</v>
      </c>
      <c r="AU22" s="118">
        <v>2.4000000000000004</v>
      </c>
      <c r="AV22" s="118">
        <v>2.0000000000000004</v>
      </c>
      <c r="AW22" s="118">
        <v>1.6000000000000005</v>
      </c>
      <c r="AX22" s="118">
        <v>1.2000000000000006</v>
      </c>
      <c r="AY22" s="118">
        <v>0.8000000000000006</v>
      </c>
      <c r="AZ22" s="118">
        <v>0.40000000000000058</v>
      </c>
      <c r="BA22" s="118">
        <v>0</v>
      </c>
    </row>
    <row r="23" spans="1:53" x14ac:dyDescent="0.25">
      <c r="A23" s="33" t="s">
        <v>10</v>
      </c>
      <c r="B23" s="33" t="s">
        <v>11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5">
        <v>0</v>
      </c>
      <c r="W23" s="165">
        <v>1.0142566825650907</v>
      </c>
      <c r="X23" s="165">
        <v>1.4260699972371709</v>
      </c>
      <c r="Y23" s="165">
        <v>2.997581703581107</v>
      </c>
      <c r="Z23" s="165">
        <v>3.8702570810565029</v>
      </c>
      <c r="AA23" s="165">
        <v>5.2069511472125907</v>
      </c>
      <c r="AB23" s="165">
        <v>6.9020268465605996</v>
      </c>
      <c r="AC23" s="165">
        <v>8.2126575798770283</v>
      </c>
      <c r="AD23" s="165">
        <v>11.325016809362076</v>
      </c>
      <c r="AE23" s="165">
        <v>11.325016809362076</v>
      </c>
      <c r="AF23" s="165">
        <v>11.325016809362076</v>
      </c>
      <c r="AG23" s="165">
        <v>11.325016809362076</v>
      </c>
      <c r="AH23" s="167" t="s">
        <v>28</v>
      </c>
      <c r="AI23" s="168" t="s">
        <v>28</v>
      </c>
      <c r="AJ23" s="117">
        <v>28.808346407281611</v>
      </c>
      <c r="AK23" s="117">
        <v>37.550011206241379</v>
      </c>
      <c r="AL23" s="117">
        <v>46.291676005201147</v>
      </c>
      <c r="AM23" s="117">
        <v>55.033340804160915</v>
      </c>
      <c r="AN23" s="117">
        <v>63.775005603120682</v>
      </c>
      <c r="AO23" s="117">
        <v>72.51667040208045</v>
      </c>
      <c r="AP23" s="117">
        <v>81.258335201040225</v>
      </c>
      <c r="AQ23" s="117">
        <v>90</v>
      </c>
      <c r="AR23" s="117">
        <v>90</v>
      </c>
      <c r="AS23" s="117">
        <v>90</v>
      </c>
      <c r="AT23" s="117">
        <v>90</v>
      </c>
      <c r="AU23" s="117">
        <v>90</v>
      </c>
      <c r="AV23" s="117">
        <v>90</v>
      </c>
      <c r="AW23" s="117">
        <v>90</v>
      </c>
      <c r="AX23" s="117">
        <v>90</v>
      </c>
      <c r="AY23" s="117">
        <v>90</v>
      </c>
      <c r="AZ23" s="117">
        <v>90</v>
      </c>
      <c r="BA23" s="117">
        <v>90</v>
      </c>
    </row>
    <row r="24" spans="1:53" x14ac:dyDescent="0.25">
      <c r="A24" s="33" t="s">
        <v>8</v>
      </c>
      <c r="B24" s="146" t="s">
        <v>9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  <c r="T24" s="115">
        <v>0</v>
      </c>
      <c r="U24" s="115">
        <v>0</v>
      </c>
      <c r="V24" s="115">
        <v>0</v>
      </c>
      <c r="W24" s="115">
        <v>0</v>
      </c>
      <c r="X24" s="115">
        <v>0</v>
      </c>
      <c r="Y24" s="165">
        <v>24.031857784742854</v>
      </c>
      <c r="Z24" s="165">
        <v>48.955568896554915</v>
      </c>
      <c r="AA24" s="165">
        <v>66.948202726706214</v>
      </c>
      <c r="AB24" s="165">
        <v>82.991995530477652</v>
      </c>
      <c r="AC24" s="165">
        <v>82.384153283404942</v>
      </c>
      <c r="AD24" s="165">
        <v>90.169864073941156</v>
      </c>
      <c r="AE24" s="165">
        <v>89.821074708357202</v>
      </c>
      <c r="AF24" s="165">
        <v>89.821074708357202</v>
      </c>
      <c r="AG24" s="165">
        <v>89.821074708357202</v>
      </c>
      <c r="AH24" s="165">
        <v>89.821074708357202</v>
      </c>
      <c r="AI24" s="116">
        <v>90.952066407428617</v>
      </c>
      <c r="AJ24" s="116">
        <v>92.083058106500033</v>
      </c>
      <c r="AK24" s="116">
        <v>93.214049805571449</v>
      </c>
      <c r="AL24" s="116">
        <v>94.345041504642865</v>
      </c>
      <c r="AM24" s="116">
        <v>95.47603320371428</v>
      </c>
      <c r="AN24" s="116">
        <v>96.607024902785696</v>
      </c>
      <c r="AO24" s="116">
        <v>97.738016601857112</v>
      </c>
      <c r="AP24" s="116">
        <v>98.869008300928527</v>
      </c>
      <c r="AQ24" s="116">
        <v>100</v>
      </c>
      <c r="AR24" s="116">
        <v>100</v>
      </c>
      <c r="AS24" s="116">
        <v>100</v>
      </c>
      <c r="AT24" s="116">
        <v>100</v>
      </c>
      <c r="AU24" s="116">
        <v>100</v>
      </c>
      <c r="AV24" s="116">
        <v>100</v>
      </c>
      <c r="AW24" s="116">
        <v>100</v>
      </c>
      <c r="AX24" s="116">
        <v>100</v>
      </c>
      <c r="AY24" s="116">
        <v>100</v>
      </c>
      <c r="AZ24" s="116">
        <v>100</v>
      </c>
      <c r="BA24" s="116">
        <v>100</v>
      </c>
    </row>
    <row r="25" spans="1:53" x14ac:dyDescent="0.25">
      <c r="A25" s="97" t="s">
        <v>190</v>
      </c>
      <c r="B25" s="5" t="s">
        <v>22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164">
        <v>5.1000000000000004E-2</v>
      </c>
      <c r="Z25" s="164">
        <v>8.5999999999999993E-2</v>
      </c>
      <c r="AA25" s="164">
        <v>0.105</v>
      </c>
      <c r="AB25" s="164">
        <v>0.13</v>
      </c>
      <c r="AC25" s="164">
        <v>0.121</v>
      </c>
      <c r="AD25" s="164">
        <v>9.4E-2</v>
      </c>
      <c r="AE25" s="164">
        <v>9.4E-2</v>
      </c>
      <c r="AF25" s="164">
        <v>9.4E-2</v>
      </c>
      <c r="AG25" s="164">
        <v>9.4E-2</v>
      </c>
      <c r="AH25" s="164">
        <v>9.4E-2</v>
      </c>
      <c r="AI25" s="163">
        <v>9.9000000000000005E-2</v>
      </c>
      <c r="AJ25" s="163">
        <v>0.10400000000000001</v>
      </c>
      <c r="AK25" s="163">
        <v>0.10900000000000001</v>
      </c>
      <c r="AL25" s="163">
        <v>0.11400000000000002</v>
      </c>
      <c r="AM25" s="163">
        <v>0.11900000000000002</v>
      </c>
      <c r="AN25" s="163">
        <v>0.12400000000000003</v>
      </c>
      <c r="AO25" s="163">
        <v>0.12900000000000003</v>
      </c>
      <c r="AP25" s="163">
        <v>0.13400000000000004</v>
      </c>
      <c r="AQ25" s="163">
        <v>0.13899999999999998</v>
      </c>
      <c r="AR25" s="163">
        <v>0.14299999999999999</v>
      </c>
      <c r="AS25" s="163">
        <v>0.14699999999999999</v>
      </c>
      <c r="AT25" s="163">
        <v>0.151</v>
      </c>
      <c r="AU25" s="163">
        <v>0.155</v>
      </c>
      <c r="AV25" s="163">
        <v>0.159</v>
      </c>
      <c r="AW25" s="163">
        <v>0.16300000000000001</v>
      </c>
      <c r="AX25" s="163">
        <v>0.16700000000000001</v>
      </c>
      <c r="AY25" s="163">
        <v>0.17100000000000001</v>
      </c>
      <c r="AZ25" s="163">
        <v>0.17500000000000002</v>
      </c>
      <c r="BA25" s="163">
        <v>0.17899999999999999</v>
      </c>
    </row>
    <row r="26" spans="1:53" x14ac:dyDescent="0.25">
      <c r="A26" s="41"/>
      <c r="B26" s="6" t="s">
        <v>1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87">
        <v>1.4999999999999999E-2</v>
      </c>
      <c r="Z26" s="87">
        <v>2.5000000000000001E-2</v>
      </c>
      <c r="AA26" s="87">
        <v>0.34600000000000003</v>
      </c>
      <c r="AB26" s="87">
        <v>3.9E-2</v>
      </c>
      <c r="AC26" s="87">
        <v>1.9E-2</v>
      </c>
      <c r="AD26" s="87">
        <v>1.4999999999999999E-2</v>
      </c>
      <c r="AE26" s="87">
        <v>1.4999999999999999E-2</v>
      </c>
      <c r="AF26" s="87">
        <v>1.4999999999999999E-2</v>
      </c>
      <c r="AG26" s="87">
        <v>1.4999999999999999E-2</v>
      </c>
      <c r="AH26" s="87">
        <v>1.4999999999999999E-2</v>
      </c>
      <c r="AI26" s="88">
        <v>1.5777777777777779E-2</v>
      </c>
      <c r="AJ26" s="88">
        <v>1.6555555555555556E-2</v>
      </c>
      <c r="AK26" s="88">
        <v>1.7333333333333333E-2</v>
      </c>
      <c r="AL26" s="88">
        <v>1.8111111111111113E-2</v>
      </c>
      <c r="AM26" s="88">
        <v>1.8888888888888886E-2</v>
      </c>
      <c r="AN26" s="88">
        <v>1.9666666666666666E-2</v>
      </c>
      <c r="AO26" s="88">
        <v>2.0444444444444439E-2</v>
      </c>
      <c r="AP26" s="88">
        <v>2.1222222222222219E-2</v>
      </c>
      <c r="AQ26" s="88">
        <v>2.1999999999999999E-2</v>
      </c>
      <c r="AR26" s="88">
        <v>2.4E-2</v>
      </c>
      <c r="AS26" s="88">
        <v>2.6000000000000002E-2</v>
      </c>
      <c r="AT26" s="88">
        <v>2.8000000000000004E-2</v>
      </c>
      <c r="AU26" s="88">
        <v>3.0000000000000006E-2</v>
      </c>
      <c r="AV26" s="88">
        <v>3.2000000000000008E-2</v>
      </c>
      <c r="AW26" s="88">
        <v>3.4000000000000009E-2</v>
      </c>
      <c r="AX26" s="88">
        <v>3.6000000000000011E-2</v>
      </c>
      <c r="AY26" s="88">
        <v>3.8000000000000013E-2</v>
      </c>
      <c r="AZ26" s="88">
        <v>4.0000000000000015E-2</v>
      </c>
      <c r="BA26" s="88">
        <v>4.2000000000000003E-2</v>
      </c>
    </row>
    <row r="28" spans="1:53" x14ac:dyDescent="0.25">
      <c r="A28" s="81" t="s">
        <v>129</v>
      </c>
      <c r="C28" t="s">
        <v>303</v>
      </c>
    </row>
    <row r="29" spans="1:53" x14ac:dyDescent="0.25">
      <c r="C29" s="8" t="s">
        <v>189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53" x14ac:dyDescent="0.25">
      <c r="C30" t="s">
        <v>191</v>
      </c>
    </row>
    <row r="31" spans="1:53" x14ac:dyDescent="0.25">
      <c r="C31" t="s">
        <v>308</v>
      </c>
    </row>
    <row r="33" spans="1:3" x14ac:dyDescent="0.25">
      <c r="A33" s="10" t="s">
        <v>130</v>
      </c>
      <c r="B33" s="10"/>
      <c r="C33" t="s">
        <v>196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Velkommen</vt:lpstr>
      <vt:lpstr>Liste over tabeller</vt:lpstr>
      <vt:lpstr>Tabel 1 Antal dyr</vt:lpstr>
      <vt:lpstr>Tabel 2 Staldtypefordeling</vt:lpstr>
      <vt:lpstr>Tabel 3 CH4 fra fordøjelse</vt:lpstr>
      <vt:lpstr>Tabel 4 CH4 fra gødning</vt:lpstr>
      <vt:lpstr>Tabel 5 N2O fra gødning</vt:lpstr>
      <vt:lpstr>Tabel 6 Gødningsmængder</vt:lpstr>
      <vt:lpstr>Tabel 7 Miljøteknologi</vt:lpstr>
      <vt:lpstr>Tabel 8 Reduktionsfaktorer</vt:lpstr>
      <vt:lpstr>Tabel 9 Gylle afsat til biogas</vt:lpstr>
      <vt:lpstr>Tabel 10 N-udskillelse</vt:lpstr>
      <vt:lpstr>Tabel 11 Baggrundstal kvæg</vt:lpstr>
      <vt:lpstr>Tabel 12 Gødskning</vt:lpstr>
      <vt:lpstr>Tabel 13 Vægtet opholdstid</vt:lpstr>
      <vt:lpstr>Reference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2022-06-03T09:34:08Z</dcterms:created>
  <dcterms:modified xsi:type="dcterms:W3CDTF">2023-04-28T05:02:31Z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185857117176055</vt:r8>
  </property>
</Properties>
</file>